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75" windowWidth="24240" windowHeight="11280"/>
  </bookViews>
  <sheets>
    <sheet name="Энергоэффективность 2015" sheetId="3" r:id="rId1"/>
  </sheets>
  <definedNames>
    <definedName name="_xlnm.Print_Area" localSheetId="0">'Энергоэффективность 2015'!$A$1:$BR$30</definedName>
  </definedNames>
  <calcPr calcId="125725"/>
</workbook>
</file>

<file path=xl/calcChain.xml><?xml version="1.0" encoding="utf-8"?>
<calcChain xmlns="http://schemas.openxmlformats.org/spreadsheetml/2006/main">
  <c r="D5" i="3"/>
  <c r="F5"/>
  <c r="H5"/>
  <c r="M5"/>
  <c r="R5"/>
  <c r="W5"/>
  <c r="AB5"/>
  <c r="AG5"/>
  <c r="AL5"/>
  <c r="AM5"/>
  <c r="AO5"/>
  <c r="AQ5" s="1"/>
  <c r="AR5"/>
  <c r="AT5"/>
  <c r="AV5"/>
  <c r="AW5"/>
  <c r="AY5"/>
  <c r="BA5" s="1"/>
  <c r="BF5"/>
  <c r="BK5"/>
  <c r="BL5"/>
  <c r="BN5"/>
  <c r="BP5"/>
  <c r="BQ5" s="1"/>
  <c r="BR5"/>
  <c r="D6"/>
  <c r="F6"/>
  <c r="H6" s="1"/>
  <c r="M6"/>
  <c r="R6"/>
  <c r="W6"/>
  <c r="AB6"/>
  <c r="AG6"/>
  <c r="AL6"/>
  <c r="AM6"/>
  <c r="BR6" s="1"/>
  <c r="AO6"/>
  <c r="AQ6"/>
  <c r="AR6"/>
  <c r="AT6"/>
  <c r="AV6" s="1"/>
  <c r="AW6"/>
  <c r="AY6"/>
  <c r="BA6"/>
  <c r="BF6"/>
  <c r="BK6"/>
  <c r="BL6"/>
  <c r="BN6"/>
  <c r="BP6" s="1"/>
  <c r="D7"/>
  <c r="F7"/>
  <c r="H7"/>
  <c r="M7"/>
  <c r="R7"/>
  <c r="W7"/>
  <c r="AB7"/>
  <c r="AG7"/>
  <c r="AL7"/>
  <c r="AM7"/>
  <c r="AO7"/>
  <c r="AQ7" s="1"/>
  <c r="AR7"/>
  <c r="AT7"/>
  <c r="AV7"/>
  <c r="AW7"/>
  <c r="AY7"/>
  <c r="BA7" s="1"/>
  <c r="BF7"/>
  <c r="BK7"/>
  <c r="BL7"/>
  <c r="BN7"/>
  <c r="BP7"/>
  <c r="BQ7" s="1"/>
  <c r="BR7"/>
  <c r="D8"/>
  <c r="F8"/>
  <c r="H8" s="1"/>
  <c r="M8"/>
  <c r="R8"/>
  <c r="W8"/>
  <c r="AB8"/>
  <c r="AG8"/>
  <c r="AL8"/>
  <c r="AM8"/>
  <c r="BR8" s="1"/>
  <c r="AO8"/>
  <c r="AQ8"/>
  <c r="AR8"/>
  <c r="AT8"/>
  <c r="AV8" s="1"/>
  <c r="AW8"/>
  <c r="AY8"/>
  <c r="BA8"/>
  <c r="BF8"/>
  <c r="BK8"/>
  <c r="BL8"/>
  <c r="BN8"/>
  <c r="BP8" s="1"/>
  <c r="D9"/>
  <c r="F9"/>
  <c r="H9"/>
  <c r="M9"/>
  <c r="R9"/>
  <c r="W9"/>
  <c r="AB9"/>
  <c r="AG9"/>
  <c r="AL9"/>
  <c r="AM9"/>
  <c r="AO9"/>
  <c r="AQ9" s="1"/>
  <c r="AR9"/>
  <c r="AT9"/>
  <c r="AV9"/>
  <c r="AW9"/>
  <c r="AY9"/>
  <c r="BA9" s="1"/>
  <c r="BF9"/>
  <c r="BK9"/>
  <c r="BL9"/>
  <c r="BN9"/>
  <c r="BP9"/>
  <c r="BQ9" s="1"/>
  <c r="BR9"/>
  <c r="D10"/>
  <c r="F10"/>
  <c r="H10" s="1"/>
  <c r="M10"/>
  <c r="R10"/>
  <c r="W10"/>
  <c r="AB10"/>
  <c r="AG10"/>
  <c r="AL10"/>
  <c r="AM10"/>
  <c r="BR10" s="1"/>
  <c r="AO10"/>
  <c r="AQ10"/>
  <c r="AR10"/>
  <c r="AT10"/>
  <c r="AV10" s="1"/>
  <c r="AW10"/>
  <c r="AY10"/>
  <c r="BA10"/>
  <c r="BF10"/>
  <c r="BK10"/>
  <c r="BL10"/>
  <c r="BN10"/>
  <c r="BP10" s="1"/>
  <c r="D11"/>
  <c r="F11"/>
  <c r="H11"/>
  <c r="M11"/>
  <c r="R11"/>
  <c r="W11"/>
  <c r="AB11"/>
  <c r="AG11"/>
  <c r="AL11"/>
  <c r="AM11"/>
  <c r="AO11"/>
  <c r="AQ11" s="1"/>
  <c r="AR11"/>
  <c r="AT11"/>
  <c r="AV11"/>
  <c r="AW11"/>
  <c r="AY11"/>
  <c r="BA11" s="1"/>
  <c r="BF11"/>
  <c r="BK11"/>
  <c r="BL11"/>
  <c r="BN11"/>
  <c r="BP11"/>
  <c r="BQ11" s="1"/>
  <c r="BR11"/>
  <c r="D12"/>
  <c r="F12"/>
  <c r="H12" s="1"/>
  <c r="M12"/>
  <c r="R12"/>
  <c r="W12"/>
  <c r="AB12"/>
  <c r="AG12"/>
  <c r="AL12"/>
  <c r="AM12"/>
  <c r="AO12"/>
  <c r="AQ12"/>
  <c r="AR12"/>
  <c r="AT12"/>
  <c r="AV12" s="1"/>
  <c r="AW12"/>
  <c r="AY12"/>
  <c r="BA12"/>
  <c r="BF12"/>
  <c r="BK12"/>
  <c r="BL12"/>
  <c r="BN12"/>
  <c r="BP12" s="1"/>
  <c r="BR12"/>
  <c r="D13"/>
  <c r="F13"/>
  <c r="H13"/>
  <c r="M13"/>
  <c r="R13"/>
  <c r="W13"/>
  <c r="AB13"/>
  <c r="AG13"/>
  <c r="AL13"/>
  <c r="AM13"/>
  <c r="AO13"/>
  <c r="AQ13" s="1"/>
  <c r="BQ13" s="1"/>
  <c r="AR13"/>
  <c r="AT13"/>
  <c r="AV13"/>
  <c r="AW13"/>
  <c r="AY13"/>
  <c r="BA13" s="1"/>
  <c r="BF13"/>
  <c r="BK13"/>
  <c r="BL13"/>
  <c r="BN13"/>
  <c r="BP13"/>
  <c r="BR13"/>
  <c r="D14"/>
  <c r="F14"/>
  <c r="H14" s="1"/>
  <c r="BQ14" s="1"/>
  <c r="M14"/>
  <c r="R14"/>
  <c r="W14"/>
  <c r="AB14"/>
  <c r="AG14"/>
  <c r="AL14"/>
  <c r="AM14"/>
  <c r="AO14"/>
  <c r="AQ14"/>
  <c r="AR14"/>
  <c r="AT14"/>
  <c r="AV14"/>
  <c r="AW14"/>
  <c r="AY14"/>
  <c r="BA14" s="1"/>
  <c r="BF14"/>
  <c r="BK14"/>
  <c r="BL14"/>
  <c r="BN14"/>
  <c r="BP14"/>
  <c r="BR14"/>
  <c r="D15"/>
  <c r="F15"/>
  <c r="H15" s="1"/>
  <c r="M15"/>
  <c r="R15"/>
  <c r="W15"/>
  <c r="AB15"/>
  <c r="AG15"/>
  <c r="AL15"/>
  <c r="AM15"/>
  <c r="AO15"/>
  <c r="AQ15"/>
  <c r="AR15"/>
  <c r="AT15"/>
  <c r="AV15" s="1"/>
  <c r="AW15"/>
  <c r="AY15"/>
  <c r="BA15"/>
  <c r="BF15"/>
  <c r="BK15"/>
  <c r="BL15"/>
  <c r="BN15"/>
  <c r="BP15" s="1"/>
  <c r="BQ15" s="1"/>
  <c r="BR15"/>
  <c r="D16"/>
  <c r="F16"/>
  <c r="H16"/>
  <c r="M16"/>
  <c r="R16"/>
  <c r="W16"/>
  <c r="AB16"/>
  <c r="AG16"/>
  <c r="AL16"/>
  <c r="AM16"/>
  <c r="AO16"/>
  <c r="AQ16" s="1"/>
  <c r="AR16"/>
  <c r="AT16"/>
  <c r="AV16"/>
  <c r="AW16"/>
  <c r="AY16"/>
  <c r="BA16" s="1"/>
  <c r="BF16"/>
  <c r="BK16"/>
  <c r="BL16"/>
  <c r="BN16"/>
  <c r="BP16"/>
  <c r="BQ16" s="1"/>
  <c r="BR16"/>
  <c r="D17"/>
  <c r="F17"/>
  <c r="H17" s="1"/>
  <c r="M17"/>
  <c r="R17"/>
  <c r="W17"/>
  <c r="AB17"/>
  <c r="AG17"/>
  <c r="AL17"/>
  <c r="AM17"/>
  <c r="AO17"/>
  <c r="AQ17"/>
  <c r="AR17"/>
  <c r="AT17"/>
  <c r="AV17" s="1"/>
  <c r="AW17"/>
  <c r="AY17"/>
  <c r="BA17"/>
  <c r="BF17"/>
  <c r="BK17"/>
  <c r="BL17"/>
  <c r="BN17"/>
  <c r="BP17" s="1"/>
  <c r="BR17"/>
  <c r="D18"/>
  <c r="F18"/>
  <c r="H18"/>
  <c r="M18"/>
  <c r="R18"/>
  <c r="W18"/>
  <c r="AB18"/>
  <c r="AG18"/>
  <c r="AL18"/>
  <c r="AM18"/>
  <c r="AO18"/>
  <c r="AQ18" s="1"/>
  <c r="AR18"/>
  <c r="AT18"/>
  <c r="AV18"/>
  <c r="AW18"/>
  <c r="AY18"/>
  <c r="BA18" s="1"/>
  <c r="BF18"/>
  <c r="BK18"/>
  <c r="BL18"/>
  <c r="BN18"/>
  <c r="BP18"/>
  <c r="BQ18" s="1"/>
  <c r="BR18"/>
  <c r="D19"/>
  <c r="F19"/>
  <c r="H19" s="1"/>
  <c r="M19"/>
  <c r="R19"/>
  <c r="W19"/>
  <c r="AB19"/>
  <c r="AG19"/>
  <c r="AL19"/>
  <c r="AM19"/>
  <c r="AO19"/>
  <c r="AQ19"/>
  <c r="AR19"/>
  <c r="AT19"/>
  <c r="AV19" s="1"/>
  <c r="AW19"/>
  <c r="BR19" s="1"/>
  <c r="AY19"/>
  <c r="BA19"/>
  <c r="BF19"/>
  <c r="BK19"/>
  <c r="BL19"/>
  <c r="BN19"/>
  <c r="BP19" s="1"/>
  <c r="BQ19" s="1"/>
  <c r="D20"/>
  <c r="F20"/>
  <c r="H20"/>
  <c r="M20"/>
  <c r="R20"/>
  <c r="W20"/>
  <c r="AB20"/>
  <c r="AG20"/>
  <c r="AL20"/>
  <c r="AM20"/>
  <c r="AO20"/>
  <c r="AQ20" s="1"/>
  <c r="AR20"/>
  <c r="AT20"/>
  <c r="AV20"/>
  <c r="AW20"/>
  <c r="AY20"/>
  <c r="BA20" s="1"/>
  <c r="BF20"/>
  <c r="BK20"/>
  <c r="BL20"/>
  <c r="BN20"/>
  <c r="BP20"/>
  <c r="BQ20" s="1"/>
  <c r="BR20"/>
  <c r="D21"/>
  <c r="F21"/>
  <c r="H21" s="1"/>
  <c r="M21"/>
  <c r="R21"/>
  <c r="W21"/>
  <c r="AB21"/>
  <c r="AG21"/>
  <c r="AL21"/>
  <c r="AM21"/>
  <c r="AO21"/>
  <c r="AQ21"/>
  <c r="AR21"/>
  <c r="AT21"/>
  <c r="AV21" s="1"/>
  <c r="AW21"/>
  <c r="BR21" s="1"/>
  <c r="AY21"/>
  <c r="BA21"/>
  <c r="BF21"/>
  <c r="BK21"/>
  <c r="BL21"/>
  <c r="BN21"/>
  <c r="BP21" s="1"/>
  <c r="BQ21" s="1"/>
  <c r="D22"/>
  <c r="F22"/>
  <c r="H22"/>
  <c r="M22"/>
  <c r="R22"/>
  <c r="W22"/>
  <c r="AB22"/>
  <c r="AG22"/>
  <c r="AL22"/>
  <c r="AM22"/>
  <c r="AO22"/>
  <c r="AQ22" s="1"/>
  <c r="AR22"/>
  <c r="BR22" s="1"/>
  <c r="AT22"/>
  <c r="AW22"/>
  <c r="AY22"/>
  <c r="BA22"/>
  <c r="BF22"/>
  <c r="BK22"/>
  <c r="BL22"/>
  <c r="BN22"/>
  <c r="BP22" s="1"/>
  <c r="BQ22" s="1"/>
  <c r="D23"/>
  <c r="F23"/>
  <c r="H23"/>
  <c r="M23"/>
  <c r="R23"/>
  <c r="W23"/>
  <c r="AB23"/>
  <c r="AG23"/>
  <c r="AL23"/>
  <c r="AM23"/>
  <c r="AO23"/>
  <c r="AQ23" s="1"/>
  <c r="AR23"/>
  <c r="AT23"/>
  <c r="AV23"/>
  <c r="AW23"/>
  <c r="AY23"/>
  <c r="BA23" s="1"/>
  <c r="BF23"/>
  <c r="BK23"/>
  <c r="BL23"/>
  <c r="BN23"/>
  <c r="BP23"/>
  <c r="BQ23" s="1"/>
  <c r="BR23"/>
  <c r="D24"/>
  <c r="F24"/>
  <c r="H24" s="1"/>
  <c r="M24"/>
  <c r="R24"/>
  <c r="W24"/>
  <c r="AB24"/>
  <c r="AG24"/>
  <c r="AL24"/>
  <c r="AM24"/>
  <c r="BR24" s="1"/>
  <c r="AO24"/>
  <c r="AQ24"/>
  <c r="AR24"/>
  <c r="AT24"/>
  <c r="AV24" s="1"/>
  <c r="AW24"/>
  <c r="AY24"/>
  <c r="BA24"/>
  <c r="BF24"/>
  <c r="BK24"/>
  <c r="BL24"/>
  <c r="BN24"/>
  <c r="BP24" s="1"/>
  <c r="BQ24" s="1"/>
  <c r="D25"/>
  <c r="F25"/>
  <c r="H25"/>
  <c r="M25"/>
  <c r="R25"/>
  <c r="W25"/>
  <c r="AB25"/>
  <c r="AG25"/>
  <c r="AL25"/>
  <c r="AM25"/>
  <c r="AO25"/>
  <c r="AQ25" s="1"/>
  <c r="AR25"/>
  <c r="AT25"/>
  <c r="AV25"/>
  <c r="AW25"/>
  <c r="AY25"/>
  <c r="BA25" s="1"/>
  <c r="BF25"/>
  <c r="BK25"/>
  <c r="BL25"/>
  <c r="BN25"/>
  <c r="BP25"/>
  <c r="BQ25" s="1"/>
  <c r="BR25"/>
  <c r="D26"/>
  <c r="F26"/>
  <c r="H26" s="1"/>
  <c r="M26"/>
  <c r="R26"/>
  <c r="W26"/>
  <c r="AB26"/>
  <c r="AG26"/>
  <c r="AL26"/>
  <c r="AM26"/>
  <c r="BR26" s="1"/>
  <c r="AO26"/>
  <c r="AQ26"/>
  <c r="AR26"/>
  <c r="AT26"/>
  <c r="AV26" s="1"/>
  <c r="AW26"/>
  <c r="AY26"/>
  <c r="BA26"/>
  <c r="BF26"/>
  <c r="BK26"/>
  <c r="BL26"/>
  <c r="BN26"/>
  <c r="BP26" s="1"/>
  <c r="BQ26" s="1"/>
  <c r="D27"/>
  <c r="F27"/>
  <c r="H27"/>
  <c r="M27"/>
  <c r="R27"/>
  <c r="W27"/>
  <c r="AB27"/>
  <c r="AG27"/>
  <c r="AL27"/>
  <c r="AM27"/>
  <c r="AO27"/>
  <c r="AQ27" s="1"/>
  <c r="AR27"/>
  <c r="AT27"/>
  <c r="AV27"/>
  <c r="AW27"/>
  <c r="AY27"/>
  <c r="BA27" s="1"/>
  <c r="BF27"/>
  <c r="BK27"/>
  <c r="BL27"/>
  <c r="BN27"/>
  <c r="BP27"/>
  <c r="BQ27" s="1"/>
  <c r="BR27"/>
  <c r="D28"/>
  <c r="F28"/>
  <c r="H28" s="1"/>
  <c r="M28"/>
  <c r="R28"/>
  <c r="W28"/>
  <c r="AB28"/>
  <c r="AG28"/>
  <c r="AL28"/>
  <c r="AM28"/>
  <c r="BR28" s="1"/>
  <c r="AO28"/>
  <c r="AQ28"/>
  <c r="AR28"/>
  <c r="AT28"/>
  <c r="AV28" s="1"/>
  <c r="AW28"/>
  <c r="AY28"/>
  <c r="BA28"/>
  <c r="BF28"/>
  <c r="BK28"/>
  <c r="BL28"/>
  <c r="BN28"/>
  <c r="BP28" s="1"/>
  <c r="BQ28" s="1"/>
  <c r="D29"/>
  <c r="F29"/>
  <c r="H29"/>
  <c r="M29"/>
  <c r="R29"/>
  <c r="W29"/>
  <c r="AB29"/>
  <c r="AG29"/>
  <c r="AL29"/>
  <c r="AM29"/>
  <c r="AO29"/>
  <c r="AQ29" s="1"/>
  <c r="AR29"/>
  <c r="AT29"/>
  <c r="AV29"/>
  <c r="AW29"/>
  <c r="AY29"/>
  <c r="BA29" s="1"/>
  <c r="BF29"/>
  <c r="BK29"/>
  <c r="BL29"/>
  <c r="BN29"/>
  <c r="BP29"/>
  <c r="BQ29" s="1"/>
  <c r="BR29"/>
  <c r="D30"/>
  <c r="E30"/>
  <c r="F30"/>
  <c r="G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R30"/>
  <c r="AS30"/>
  <c r="AT30"/>
  <c r="AU30"/>
  <c r="AW30"/>
  <c r="AX30"/>
  <c r="AY30"/>
  <c r="AZ30"/>
  <c r="BB30"/>
  <c r="BC30"/>
  <c r="BD30"/>
  <c r="BE30"/>
  <c r="BF30"/>
  <c r="BG30"/>
  <c r="BH30"/>
  <c r="BI30"/>
  <c r="BJ30"/>
  <c r="BK30"/>
  <c r="BL30"/>
  <c r="BM30"/>
  <c r="BN30"/>
  <c r="BO30"/>
  <c r="BQ17" l="1"/>
  <c r="BQ12"/>
  <c r="BQ10"/>
  <c r="BQ8"/>
  <c r="BQ6"/>
  <c r="BP30"/>
  <c r="H30"/>
  <c r="BA30"/>
  <c r="AV30"/>
  <c r="AQ30"/>
</calcChain>
</file>

<file path=xl/comments1.xml><?xml version="1.0" encoding="utf-8"?>
<comments xmlns="http://schemas.openxmlformats.org/spreadsheetml/2006/main">
  <authors>
    <author>Администратор</author>
  </authors>
  <commentList>
    <comment ref="D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Мультикал
</t>
        </r>
      </text>
    </comment>
    <comment ref="I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Мультикал
</t>
        </r>
      </text>
    </comment>
    <comment ref="N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Мультикал
</t>
        </r>
      </text>
    </comment>
    <comment ref="S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Мультикал
</t>
        </r>
      </text>
    </comment>
    <comment ref="X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Мультикал
</t>
        </r>
      </text>
    </comment>
    <comment ref="AC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Мультикал
</t>
        </r>
      </text>
    </comment>
    <comment ref="AH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Мультикал
</t>
        </r>
      </text>
    </comment>
  </commentList>
</comments>
</file>

<file path=xl/sharedStrings.xml><?xml version="1.0" encoding="utf-8"?>
<sst xmlns="http://schemas.openxmlformats.org/spreadsheetml/2006/main" count="140" uniqueCount="38">
  <si>
    <t>№ п/п</t>
  </si>
  <si>
    <t>Адрес</t>
  </si>
  <si>
    <t>№ дома</t>
  </si>
  <si>
    <t>Приобретение и оборудование светильниками основные входы в жилые дома</t>
  </si>
  <si>
    <t>Приобретение запчастей в АИТП</t>
  </si>
  <si>
    <t>Объем, кв.м.</t>
  </si>
  <si>
    <t>Объем, шт.</t>
  </si>
  <si>
    <t>Сургутское шоссе</t>
  </si>
  <si>
    <t>11-а</t>
  </si>
  <si>
    <t>Градостроителей</t>
  </si>
  <si>
    <t>16/1</t>
  </si>
  <si>
    <t xml:space="preserve">Градостроителей </t>
  </si>
  <si>
    <t>20/1.</t>
  </si>
  <si>
    <t>Северная</t>
  </si>
  <si>
    <t xml:space="preserve">Северная </t>
  </si>
  <si>
    <t xml:space="preserve">Мира </t>
  </si>
  <si>
    <t>ИТОГО:</t>
  </si>
  <si>
    <t>Утепление вентиляционных шахт на мягкой кровле</t>
  </si>
  <si>
    <t>ВЫЧИСЛЕНИЕ ЭНЕРГОЭФФЕКТИВНОСТИ</t>
  </si>
  <si>
    <t>Объем, м.п.</t>
  </si>
  <si>
    <t>Общая сумма тыс.руб.</t>
  </si>
  <si>
    <t>Объем, кг.</t>
  </si>
  <si>
    <t>Экономический эффект, 
тыс.руб</t>
  </si>
  <si>
    <t>факт</t>
  </si>
  <si>
    <t>план</t>
  </si>
  <si>
    <t>ИТОГО по мероприятиям, тыс.руб.</t>
  </si>
  <si>
    <t>Экономический эффект по мероприятиям, тыс.руб</t>
  </si>
  <si>
    <t>Утепление наружных стен (межпанельные швы)</t>
  </si>
  <si>
    <t>Утепление чердачного помещения</t>
  </si>
  <si>
    <t>Установка пружин</t>
  </si>
  <si>
    <t>Остекление окон и ремонт оконных блоков</t>
  </si>
  <si>
    <t>Поверка манометров</t>
  </si>
  <si>
    <t>Приобретение и установка теплообменника в АИТП</t>
  </si>
  <si>
    <t>Приобретение и установка светодиодных светильников с оптиаккустическим датчиком в подъезде</t>
  </si>
  <si>
    <t>Установка дверей выхода на кровлю</t>
  </si>
  <si>
    <t>Установка узлов учета ГВС (отопление)</t>
  </si>
  <si>
    <t>Изоляция трубопроводов отопления в подвале (окраска жидким-керамическим покрытием)</t>
  </si>
  <si>
    <t>ОТЧЕТ ООО "Сибирь" о выполнении мероприятий по энергосбережению за 2015 год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</si>
</sst>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8" formatCode="0.0"/>
    <numFmt numFmtId="170" formatCode="#,##0_ ;\-#,##0\ "/>
    <numFmt numFmtId="171" formatCode="#,##0.00_ ;\-#,##0.00\ "/>
    <numFmt numFmtId="172" formatCode="#,##0.0_ ;\-#,##0.0\ "/>
  </numFmts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2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textRotation="90"/>
    </xf>
    <xf numFmtId="0" fontId="1" fillId="0" borderId="5" xfId="0" applyFont="1" applyFill="1" applyBorder="1" applyAlignment="1">
      <alignment vertical="center" textRotation="90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152400</xdr:colOff>
      <xdr:row>39</xdr:row>
      <xdr:rowOff>38100</xdr:rowOff>
    </xdr:from>
    <xdr:ext cx="1624853" cy="190500"/>
    <xdr:pic>
      <xdr:nvPicPr>
        <xdr:cNvPr id="2" name="Рисунок 1" descr=" \mathrm {EE_y = E_y - E_{nc}*C},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59600" y="7467600"/>
          <a:ext cx="162485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0"/>
  <sheetViews>
    <sheetView tabSelected="1" view="pageBreakPreview" topLeftCell="AK1" zoomScale="85" zoomScaleNormal="70" zoomScaleSheetLayoutView="85" workbookViewId="0">
      <selection activeCell="BQ5" sqref="BQ5:BR29"/>
    </sheetView>
  </sheetViews>
  <sheetFormatPr defaultRowHeight="12.75"/>
  <cols>
    <col min="1" max="1" width="4.5703125" style="4" customWidth="1"/>
    <col min="2" max="2" width="18.140625" style="4" customWidth="1"/>
    <col min="3" max="3" width="6.7109375" style="4" customWidth="1"/>
    <col min="4" max="4" width="7.7109375" style="4" customWidth="1"/>
    <col min="5" max="5" width="5.42578125" style="4" customWidth="1"/>
    <col min="6" max="6" width="8.28515625" style="4" customWidth="1"/>
    <col min="7" max="7" width="4" style="4" customWidth="1"/>
    <col min="8" max="8" width="7.28515625" style="4" customWidth="1"/>
    <col min="9" max="9" width="7.42578125" style="4" customWidth="1"/>
    <col min="10" max="10" width="4.42578125" style="4" customWidth="1"/>
    <col min="11" max="11" width="8.7109375" style="4" customWidth="1"/>
    <col min="12" max="12" width="4.85546875" style="4" customWidth="1"/>
    <col min="13" max="13" width="8.28515625" style="4" customWidth="1"/>
    <col min="14" max="14" width="7.42578125" style="4" customWidth="1"/>
    <col min="15" max="15" width="4.7109375" style="4" customWidth="1"/>
    <col min="16" max="16" width="7.42578125" style="4" customWidth="1"/>
    <col min="17" max="17" width="4.28515625" style="4" customWidth="1"/>
    <col min="18" max="18" width="7.85546875" style="4" customWidth="1"/>
    <col min="19" max="19" width="9" style="4" customWidth="1"/>
    <col min="20" max="20" width="5.42578125" style="4" customWidth="1"/>
    <col min="21" max="21" width="9" style="4" customWidth="1"/>
    <col min="22" max="22" width="5.42578125" style="4" customWidth="1"/>
    <col min="23" max="23" width="7.42578125" style="4" customWidth="1"/>
    <col min="24" max="24" width="9" style="4" customWidth="1"/>
    <col min="25" max="25" width="5.42578125" style="4" customWidth="1"/>
    <col min="26" max="26" width="8.5703125" style="4" customWidth="1"/>
    <col min="27" max="27" width="5.42578125" style="4" customWidth="1"/>
    <col min="28" max="28" width="8.5703125" style="4" customWidth="1"/>
    <col min="29" max="29" width="7.7109375" style="4" customWidth="1"/>
    <col min="30" max="30" width="4.7109375" style="4" customWidth="1"/>
    <col min="31" max="31" width="8.42578125" style="4" customWidth="1"/>
    <col min="32" max="32" width="5.5703125" style="4" customWidth="1"/>
    <col min="33" max="33" width="9" style="4" customWidth="1"/>
    <col min="34" max="34" width="7.7109375" style="4" customWidth="1"/>
    <col min="35" max="35" width="4.7109375" style="4" customWidth="1"/>
    <col min="36" max="36" width="8.42578125" style="4" customWidth="1"/>
    <col min="37" max="37" width="5.5703125" style="4" customWidth="1"/>
    <col min="38" max="38" width="9" style="4" customWidth="1"/>
    <col min="39" max="39" width="9.140625" style="4" customWidth="1"/>
    <col min="40" max="40" width="6.28515625" style="4" customWidth="1"/>
    <col min="41" max="41" width="8.5703125" style="4" customWidth="1"/>
    <col min="42" max="42" width="7" style="4" customWidth="1"/>
    <col min="43" max="43" width="8.28515625" style="4" customWidth="1"/>
    <col min="44" max="44" width="7.5703125" style="4" customWidth="1"/>
    <col min="45" max="45" width="5.140625" style="4" customWidth="1"/>
    <col min="46" max="46" width="7.42578125" style="4" customWidth="1"/>
    <col min="47" max="47" width="5.42578125" style="4" customWidth="1"/>
    <col min="48" max="48" width="8.7109375" style="4" customWidth="1"/>
    <col min="49" max="49" width="6.7109375" style="4" customWidth="1"/>
    <col min="50" max="50" width="4.7109375" style="4" customWidth="1"/>
    <col min="51" max="51" width="6.42578125" style="4" customWidth="1"/>
    <col min="52" max="52" width="4.7109375" style="4" customWidth="1"/>
    <col min="53" max="53" width="7" style="4" customWidth="1"/>
    <col min="54" max="57" width="7.140625" style="4" bestFit="1" customWidth="1"/>
    <col min="58" max="58" width="7.5703125" style="4" customWidth="1"/>
    <col min="59" max="60" width="5.85546875" style="4" customWidth="1"/>
    <col min="61" max="61" width="6.42578125" style="4" customWidth="1"/>
    <col min="62" max="62" width="4.7109375" style="4" customWidth="1"/>
    <col min="63" max="63" width="7.5703125" style="4" customWidth="1"/>
    <col min="64" max="64" width="8.140625" style="4" customWidth="1"/>
    <col min="65" max="65" width="5.85546875" style="4" customWidth="1"/>
    <col min="66" max="66" width="7.7109375" style="4" customWidth="1"/>
    <col min="67" max="67" width="4.7109375" style="4" customWidth="1"/>
    <col min="68" max="68" width="7.5703125" style="4" customWidth="1"/>
    <col min="69" max="69" width="10.7109375" style="4" customWidth="1"/>
    <col min="70" max="70" width="10.140625" style="4" customWidth="1"/>
    <col min="71" max="16384" width="9.140625" style="4"/>
  </cols>
  <sheetData>
    <row r="1" spans="1:70" ht="20.25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</row>
    <row r="2" spans="1:70" ht="54.75" customHeight="1">
      <c r="A2" s="32" t="s">
        <v>0</v>
      </c>
      <c r="B2" s="32" t="s">
        <v>1</v>
      </c>
      <c r="C2" s="32" t="s">
        <v>2</v>
      </c>
      <c r="D2" s="22" t="s">
        <v>36</v>
      </c>
      <c r="E2" s="22"/>
      <c r="F2" s="22"/>
      <c r="G2" s="22"/>
      <c r="H2" s="22"/>
      <c r="I2" s="22" t="s">
        <v>35</v>
      </c>
      <c r="J2" s="22"/>
      <c r="K2" s="22"/>
      <c r="L2" s="22"/>
      <c r="M2" s="22"/>
      <c r="N2" s="27" t="s">
        <v>34</v>
      </c>
      <c r="O2" s="35"/>
      <c r="P2" s="35"/>
      <c r="Q2" s="35"/>
      <c r="R2" s="28"/>
      <c r="S2" s="22" t="s">
        <v>3</v>
      </c>
      <c r="T2" s="22"/>
      <c r="U2" s="22"/>
      <c r="V2" s="22"/>
      <c r="W2" s="22"/>
      <c r="X2" s="22" t="s">
        <v>33</v>
      </c>
      <c r="Y2" s="22"/>
      <c r="Z2" s="22"/>
      <c r="AA2" s="22"/>
      <c r="AB2" s="22"/>
      <c r="AC2" s="22" t="s">
        <v>4</v>
      </c>
      <c r="AD2" s="22"/>
      <c r="AE2" s="22"/>
      <c r="AF2" s="22"/>
      <c r="AG2" s="22"/>
      <c r="AH2" s="22" t="s">
        <v>32</v>
      </c>
      <c r="AI2" s="22"/>
      <c r="AJ2" s="22"/>
      <c r="AK2" s="22"/>
      <c r="AL2" s="22"/>
      <c r="AM2" s="27" t="s">
        <v>31</v>
      </c>
      <c r="AN2" s="35"/>
      <c r="AO2" s="35"/>
      <c r="AP2" s="35"/>
      <c r="AQ2" s="28"/>
      <c r="AR2" s="27" t="s">
        <v>30</v>
      </c>
      <c r="AS2" s="35"/>
      <c r="AT2" s="35"/>
      <c r="AU2" s="35"/>
      <c r="AV2" s="28"/>
      <c r="AW2" s="22" t="s">
        <v>29</v>
      </c>
      <c r="AX2" s="22"/>
      <c r="AY2" s="22"/>
      <c r="AZ2" s="22"/>
      <c r="BA2" s="22"/>
      <c r="BB2" s="22" t="s">
        <v>28</v>
      </c>
      <c r="BC2" s="22"/>
      <c r="BD2" s="22"/>
      <c r="BE2" s="22"/>
      <c r="BF2" s="22"/>
      <c r="BG2" s="22" t="s">
        <v>17</v>
      </c>
      <c r="BH2" s="22"/>
      <c r="BI2" s="22"/>
      <c r="BJ2" s="22"/>
      <c r="BK2" s="22"/>
      <c r="BL2" s="22" t="s">
        <v>27</v>
      </c>
      <c r="BM2" s="22"/>
      <c r="BN2" s="22"/>
      <c r="BO2" s="22"/>
      <c r="BP2" s="22"/>
      <c r="BQ2" s="30" t="s">
        <v>26</v>
      </c>
      <c r="BR2" s="30" t="s">
        <v>25</v>
      </c>
    </row>
    <row r="3" spans="1:70" ht="18.75" customHeight="1">
      <c r="A3" s="33"/>
      <c r="B3" s="33"/>
      <c r="C3" s="33"/>
      <c r="D3" s="22" t="s">
        <v>24</v>
      </c>
      <c r="E3" s="22"/>
      <c r="F3" s="22" t="s">
        <v>23</v>
      </c>
      <c r="G3" s="23"/>
      <c r="H3" s="24" t="s">
        <v>22</v>
      </c>
      <c r="I3" s="22" t="s">
        <v>24</v>
      </c>
      <c r="J3" s="22"/>
      <c r="K3" s="22" t="s">
        <v>23</v>
      </c>
      <c r="L3" s="23"/>
      <c r="M3" s="24" t="s">
        <v>22</v>
      </c>
      <c r="N3" s="27" t="s">
        <v>24</v>
      </c>
      <c r="O3" s="28"/>
      <c r="P3" s="27" t="s">
        <v>23</v>
      </c>
      <c r="Q3" s="28"/>
      <c r="R3" s="24" t="s">
        <v>22</v>
      </c>
      <c r="S3" s="22" t="s">
        <v>24</v>
      </c>
      <c r="T3" s="22"/>
      <c r="U3" s="22" t="s">
        <v>23</v>
      </c>
      <c r="V3" s="23"/>
      <c r="W3" s="24" t="s">
        <v>22</v>
      </c>
      <c r="X3" s="22" t="s">
        <v>24</v>
      </c>
      <c r="Y3" s="22"/>
      <c r="Z3" s="22" t="s">
        <v>23</v>
      </c>
      <c r="AA3" s="23"/>
      <c r="AB3" s="24" t="s">
        <v>22</v>
      </c>
      <c r="AC3" s="22" t="s">
        <v>24</v>
      </c>
      <c r="AD3" s="22"/>
      <c r="AE3" s="22" t="s">
        <v>23</v>
      </c>
      <c r="AF3" s="23"/>
      <c r="AG3" s="24" t="s">
        <v>22</v>
      </c>
      <c r="AH3" s="22" t="s">
        <v>24</v>
      </c>
      <c r="AI3" s="22"/>
      <c r="AJ3" s="22" t="s">
        <v>23</v>
      </c>
      <c r="AK3" s="23"/>
      <c r="AL3" s="24" t="s">
        <v>22</v>
      </c>
      <c r="AM3" s="22" t="s">
        <v>24</v>
      </c>
      <c r="AN3" s="22"/>
      <c r="AO3" s="22" t="s">
        <v>23</v>
      </c>
      <c r="AP3" s="23"/>
      <c r="AQ3" s="24" t="s">
        <v>22</v>
      </c>
      <c r="AR3" s="22" t="s">
        <v>24</v>
      </c>
      <c r="AS3" s="22"/>
      <c r="AT3" s="22" t="s">
        <v>23</v>
      </c>
      <c r="AU3" s="23"/>
      <c r="AV3" s="24" t="s">
        <v>22</v>
      </c>
      <c r="AW3" s="22" t="s">
        <v>24</v>
      </c>
      <c r="AX3" s="22"/>
      <c r="AY3" s="22" t="s">
        <v>23</v>
      </c>
      <c r="AZ3" s="23"/>
      <c r="BA3" s="24" t="s">
        <v>22</v>
      </c>
      <c r="BB3" s="22" t="s">
        <v>24</v>
      </c>
      <c r="BC3" s="22"/>
      <c r="BD3" s="22" t="s">
        <v>23</v>
      </c>
      <c r="BE3" s="23"/>
      <c r="BF3" s="24" t="s">
        <v>22</v>
      </c>
      <c r="BG3" s="22" t="s">
        <v>24</v>
      </c>
      <c r="BH3" s="22"/>
      <c r="BI3" s="22" t="s">
        <v>23</v>
      </c>
      <c r="BJ3" s="23"/>
      <c r="BK3" s="24" t="s">
        <v>22</v>
      </c>
      <c r="BL3" s="22" t="s">
        <v>24</v>
      </c>
      <c r="BM3" s="22"/>
      <c r="BN3" s="22" t="s">
        <v>23</v>
      </c>
      <c r="BO3" s="23"/>
      <c r="BP3" s="24" t="s">
        <v>22</v>
      </c>
      <c r="BQ3" s="30"/>
      <c r="BR3" s="30"/>
    </row>
    <row r="4" spans="1:70" ht="119.25" customHeight="1">
      <c r="A4" s="34"/>
      <c r="B4" s="34"/>
      <c r="C4" s="34"/>
      <c r="D4" s="18" t="s">
        <v>20</v>
      </c>
      <c r="E4" s="18" t="s">
        <v>21</v>
      </c>
      <c r="F4" s="18" t="s">
        <v>20</v>
      </c>
      <c r="G4" s="18" t="s">
        <v>21</v>
      </c>
      <c r="H4" s="26"/>
      <c r="I4" s="18" t="s">
        <v>20</v>
      </c>
      <c r="J4" s="18" t="s">
        <v>6</v>
      </c>
      <c r="K4" s="18" t="s">
        <v>20</v>
      </c>
      <c r="L4" s="18" t="s">
        <v>6</v>
      </c>
      <c r="M4" s="26"/>
      <c r="N4" s="18" t="s">
        <v>20</v>
      </c>
      <c r="O4" s="18" t="s">
        <v>6</v>
      </c>
      <c r="P4" s="18" t="s">
        <v>20</v>
      </c>
      <c r="Q4" s="18" t="s">
        <v>6</v>
      </c>
      <c r="R4" s="29"/>
      <c r="S4" s="18" t="s">
        <v>20</v>
      </c>
      <c r="T4" s="18" t="s">
        <v>6</v>
      </c>
      <c r="U4" s="18" t="s">
        <v>20</v>
      </c>
      <c r="V4" s="18" t="s">
        <v>6</v>
      </c>
      <c r="W4" s="26"/>
      <c r="X4" s="18" t="s">
        <v>20</v>
      </c>
      <c r="Y4" s="18" t="s">
        <v>6</v>
      </c>
      <c r="Z4" s="18" t="s">
        <v>20</v>
      </c>
      <c r="AA4" s="18" t="s">
        <v>6</v>
      </c>
      <c r="AB4" s="26"/>
      <c r="AC4" s="18" t="s">
        <v>20</v>
      </c>
      <c r="AD4" s="18" t="s">
        <v>6</v>
      </c>
      <c r="AE4" s="18" t="s">
        <v>20</v>
      </c>
      <c r="AF4" s="18" t="s">
        <v>6</v>
      </c>
      <c r="AG4" s="26"/>
      <c r="AH4" s="18" t="s">
        <v>20</v>
      </c>
      <c r="AI4" s="18" t="s">
        <v>6</v>
      </c>
      <c r="AJ4" s="18" t="s">
        <v>20</v>
      </c>
      <c r="AK4" s="18" t="s">
        <v>6</v>
      </c>
      <c r="AL4" s="26"/>
      <c r="AM4" s="18" t="s">
        <v>20</v>
      </c>
      <c r="AN4" s="18" t="s">
        <v>6</v>
      </c>
      <c r="AO4" s="18" t="s">
        <v>20</v>
      </c>
      <c r="AP4" s="18" t="s">
        <v>6</v>
      </c>
      <c r="AQ4" s="25"/>
      <c r="AR4" s="18" t="s">
        <v>20</v>
      </c>
      <c r="AS4" s="18" t="s">
        <v>5</v>
      </c>
      <c r="AT4" s="18" t="s">
        <v>20</v>
      </c>
      <c r="AU4" s="18" t="s">
        <v>5</v>
      </c>
      <c r="AV4" s="26"/>
      <c r="AW4" s="18" t="s">
        <v>20</v>
      </c>
      <c r="AX4" s="18" t="s">
        <v>6</v>
      </c>
      <c r="AY4" s="18" t="s">
        <v>20</v>
      </c>
      <c r="AZ4" s="18" t="s">
        <v>6</v>
      </c>
      <c r="BA4" s="25"/>
      <c r="BB4" s="18" t="s">
        <v>20</v>
      </c>
      <c r="BC4" s="18" t="s">
        <v>5</v>
      </c>
      <c r="BD4" s="18" t="s">
        <v>20</v>
      </c>
      <c r="BE4" s="18" t="s">
        <v>5</v>
      </c>
      <c r="BF4" s="25"/>
      <c r="BG4" s="18" t="s">
        <v>20</v>
      </c>
      <c r="BH4" s="18" t="s">
        <v>6</v>
      </c>
      <c r="BI4" s="18" t="s">
        <v>20</v>
      </c>
      <c r="BJ4" s="18" t="s">
        <v>6</v>
      </c>
      <c r="BK4" s="25"/>
      <c r="BL4" s="18" t="s">
        <v>20</v>
      </c>
      <c r="BM4" s="18" t="s">
        <v>19</v>
      </c>
      <c r="BN4" s="18" t="s">
        <v>20</v>
      </c>
      <c r="BO4" s="18" t="s">
        <v>19</v>
      </c>
      <c r="BP4" s="25"/>
      <c r="BQ4" s="30"/>
      <c r="BR4" s="30"/>
    </row>
    <row r="5" spans="1:70">
      <c r="A5" s="2">
        <v>1</v>
      </c>
      <c r="B5" s="15" t="s">
        <v>7</v>
      </c>
      <c r="C5" s="2">
        <v>7</v>
      </c>
      <c r="D5" s="14">
        <f t="shared" ref="D5:D29" si="0">0.522*E5</f>
        <v>0</v>
      </c>
      <c r="E5" s="2"/>
      <c r="F5" s="14">
        <f t="shared" ref="F5:F29" si="1">0.522*G5</f>
        <v>0</v>
      </c>
      <c r="G5" s="2"/>
      <c r="H5" s="14">
        <f t="shared" ref="H5:H29" si="2">D5-0.15*F5</f>
        <v>0</v>
      </c>
      <c r="I5" s="3"/>
      <c r="J5" s="2"/>
      <c r="K5" s="3"/>
      <c r="L5" s="2"/>
      <c r="M5" s="14">
        <f t="shared" ref="M5:M29" si="3">I5-0.15*K5</f>
        <v>0</v>
      </c>
      <c r="N5" s="14"/>
      <c r="O5" s="2"/>
      <c r="P5" s="14"/>
      <c r="Q5" s="2"/>
      <c r="R5" s="14">
        <f t="shared" ref="R5:R29" si="4">N5-0.15*P5</f>
        <v>0</v>
      </c>
      <c r="S5" s="14"/>
      <c r="T5" s="2"/>
      <c r="U5" s="14"/>
      <c r="V5" s="2"/>
      <c r="W5" s="14">
        <f t="shared" ref="W5:W29" si="5">S5-0.15*U5</f>
        <v>0</v>
      </c>
      <c r="X5" s="14">
        <v>6.5</v>
      </c>
      <c r="Y5" s="2">
        <v>5</v>
      </c>
      <c r="Z5" s="14">
        <v>6.5</v>
      </c>
      <c r="AA5" s="2">
        <v>5</v>
      </c>
      <c r="AB5" s="14">
        <f t="shared" ref="AB5:AB29" si="6">X5-0.15*Z5</f>
        <v>5.5250000000000004</v>
      </c>
      <c r="AC5" s="3"/>
      <c r="AD5" s="2"/>
      <c r="AE5" s="3"/>
      <c r="AF5" s="2"/>
      <c r="AG5" s="14">
        <f t="shared" ref="AG5:AG29" si="7">AC5-0.15*AE5</f>
        <v>0</v>
      </c>
      <c r="AH5" s="3"/>
      <c r="AI5" s="2"/>
      <c r="AJ5" s="3"/>
      <c r="AK5" s="2"/>
      <c r="AL5" s="14">
        <f t="shared" ref="AL5:AL29" si="8">AH5-0.15*AJ5</f>
        <v>0</v>
      </c>
      <c r="AM5" s="14">
        <f t="shared" ref="AM5:AM29" si="9">0.4*AN5</f>
        <v>0</v>
      </c>
      <c r="AN5" s="2"/>
      <c r="AO5" s="14">
        <f t="shared" ref="AO5:AO29" si="10">0.4*AP5</f>
        <v>0</v>
      </c>
      <c r="AP5" s="2"/>
      <c r="AQ5" s="14">
        <f t="shared" ref="AQ5:AQ29" si="11">AM5-0.15*AO5</f>
        <v>0</v>
      </c>
      <c r="AR5" s="14">
        <f t="shared" ref="AR5:AR29" si="12">0.79*AS5</f>
        <v>0</v>
      </c>
      <c r="AS5" s="2"/>
      <c r="AT5" s="14">
        <f t="shared" ref="AT5:AT29" si="13">0.79*AU5</f>
        <v>0</v>
      </c>
      <c r="AU5" s="2"/>
      <c r="AV5" s="14">
        <f t="shared" ref="AV5:AV21" si="14">AR5-0.15*AT5</f>
        <v>0</v>
      </c>
      <c r="AW5" s="14">
        <f t="shared" ref="AW5:AW29" si="15">0.1695*AX5</f>
        <v>0</v>
      </c>
      <c r="AX5" s="2"/>
      <c r="AY5" s="14">
        <f t="shared" ref="AY5:AY29" si="16">0.1695*AZ5</f>
        <v>0</v>
      </c>
      <c r="AZ5" s="2"/>
      <c r="BA5" s="14">
        <f t="shared" ref="BA5:BA29" si="17">AW5-0.15*AY5</f>
        <v>0</v>
      </c>
      <c r="BB5" s="3"/>
      <c r="BC5" s="2"/>
      <c r="BD5" s="3"/>
      <c r="BE5" s="2"/>
      <c r="BF5" s="14">
        <f t="shared" ref="BF5:BF29" si="18">BB5-0.15*BD5</f>
        <v>0</v>
      </c>
      <c r="BG5" s="3"/>
      <c r="BH5" s="2"/>
      <c r="BI5" s="3"/>
      <c r="BJ5" s="2"/>
      <c r="BK5" s="14">
        <f t="shared" ref="BK5:BK29" si="19">BG5-0.15*BI5</f>
        <v>0</v>
      </c>
      <c r="BL5" s="14">
        <f t="shared" ref="BL5:BL29" si="20">1.1*BM5</f>
        <v>0</v>
      </c>
      <c r="BM5" s="2"/>
      <c r="BN5" s="14">
        <f t="shared" ref="BN5:BN29" si="21">1.1*BO5</f>
        <v>0</v>
      </c>
      <c r="BO5" s="2"/>
      <c r="BP5" s="14">
        <f t="shared" ref="BP5:BP29" si="22">BL5-0.15*BN5</f>
        <v>0</v>
      </c>
      <c r="BQ5" s="19">
        <f t="shared" ref="BQ5:BQ29" si="23">SUM(BP5,H5,M5,R5,W5,AB5,AG5,AL5,AQ5,BF5,BK5,AV5)</f>
        <v>5.5250000000000004</v>
      </c>
      <c r="BR5" s="19">
        <f t="shared" ref="BR5:BR29" si="24">SUM(D5,BL5,I5,N5,S5,X5,AC5,AH5,AM5,AR5,BB5,BG5,AW5)</f>
        <v>6.5</v>
      </c>
    </row>
    <row r="6" spans="1:70">
      <c r="A6" s="2">
        <v>2</v>
      </c>
      <c r="B6" s="15" t="s">
        <v>7</v>
      </c>
      <c r="C6" s="17">
        <v>11</v>
      </c>
      <c r="D6" s="14">
        <f t="shared" si="0"/>
        <v>0</v>
      </c>
      <c r="E6" s="2"/>
      <c r="F6" s="14">
        <f t="shared" si="1"/>
        <v>0</v>
      </c>
      <c r="G6" s="2"/>
      <c r="H6" s="14">
        <f t="shared" si="2"/>
        <v>0</v>
      </c>
      <c r="I6" s="3"/>
      <c r="J6" s="2"/>
      <c r="K6" s="3"/>
      <c r="L6" s="2"/>
      <c r="M6" s="14">
        <f t="shared" si="3"/>
        <v>0</v>
      </c>
      <c r="N6" s="14"/>
      <c r="O6" s="2"/>
      <c r="P6" s="14"/>
      <c r="Q6" s="2"/>
      <c r="R6" s="14">
        <f t="shared" si="4"/>
        <v>0</v>
      </c>
      <c r="S6" s="14"/>
      <c r="T6" s="2"/>
      <c r="U6" s="14"/>
      <c r="V6" s="2"/>
      <c r="W6" s="14">
        <f t="shared" si="5"/>
        <v>0</v>
      </c>
      <c r="X6" s="14"/>
      <c r="Y6" s="2"/>
      <c r="Z6" s="14"/>
      <c r="AA6" s="2"/>
      <c r="AB6" s="14">
        <f t="shared" si="6"/>
        <v>0</v>
      </c>
      <c r="AC6" s="3"/>
      <c r="AD6" s="2"/>
      <c r="AE6" s="3"/>
      <c r="AF6" s="2"/>
      <c r="AG6" s="14">
        <f t="shared" si="7"/>
        <v>0</v>
      </c>
      <c r="AH6" s="3">
        <v>150</v>
      </c>
      <c r="AI6" s="2">
        <v>1</v>
      </c>
      <c r="AJ6" s="3">
        <v>150</v>
      </c>
      <c r="AK6" s="2">
        <v>1</v>
      </c>
      <c r="AL6" s="14">
        <f t="shared" si="8"/>
        <v>127.5</v>
      </c>
      <c r="AM6" s="14">
        <f t="shared" si="9"/>
        <v>6</v>
      </c>
      <c r="AN6" s="2">
        <v>15</v>
      </c>
      <c r="AO6" s="14">
        <f t="shared" si="10"/>
        <v>6</v>
      </c>
      <c r="AP6" s="2">
        <v>15</v>
      </c>
      <c r="AQ6" s="14">
        <f t="shared" si="11"/>
        <v>5.0999999999999996</v>
      </c>
      <c r="AR6" s="14">
        <f t="shared" si="12"/>
        <v>0</v>
      </c>
      <c r="AS6" s="2"/>
      <c r="AT6" s="14">
        <f t="shared" si="13"/>
        <v>0</v>
      </c>
      <c r="AU6" s="2"/>
      <c r="AV6" s="14">
        <f t="shared" si="14"/>
        <v>0</v>
      </c>
      <c r="AW6" s="14">
        <f t="shared" si="15"/>
        <v>1.5255000000000001</v>
      </c>
      <c r="AX6" s="2">
        <v>9</v>
      </c>
      <c r="AY6" s="14">
        <f t="shared" si="16"/>
        <v>0</v>
      </c>
      <c r="AZ6" s="2"/>
      <c r="BA6" s="14">
        <f t="shared" si="17"/>
        <v>1.5255000000000001</v>
      </c>
      <c r="BB6" s="3"/>
      <c r="BC6" s="2"/>
      <c r="BD6" s="3"/>
      <c r="BE6" s="2"/>
      <c r="BF6" s="14">
        <f t="shared" si="18"/>
        <v>0</v>
      </c>
      <c r="BG6" s="3"/>
      <c r="BH6" s="2"/>
      <c r="BI6" s="3"/>
      <c r="BJ6" s="2"/>
      <c r="BK6" s="14">
        <f t="shared" si="19"/>
        <v>0</v>
      </c>
      <c r="BL6" s="14">
        <f t="shared" si="20"/>
        <v>0</v>
      </c>
      <c r="BM6" s="2"/>
      <c r="BN6" s="14">
        <f t="shared" si="21"/>
        <v>0</v>
      </c>
      <c r="BO6" s="2"/>
      <c r="BP6" s="14">
        <f t="shared" si="22"/>
        <v>0</v>
      </c>
      <c r="BQ6" s="19">
        <f t="shared" si="23"/>
        <v>132.6</v>
      </c>
      <c r="BR6" s="19">
        <f t="shared" si="24"/>
        <v>157.52549999999999</v>
      </c>
    </row>
    <row r="7" spans="1:70">
      <c r="A7" s="2">
        <v>3</v>
      </c>
      <c r="B7" s="15" t="s">
        <v>7</v>
      </c>
      <c r="C7" s="2" t="s">
        <v>8</v>
      </c>
      <c r="D7" s="14">
        <f t="shared" si="0"/>
        <v>0</v>
      </c>
      <c r="E7" s="2"/>
      <c r="F7" s="14">
        <f t="shared" si="1"/>
        <v>0</v>
      </c>
      <c r="G7" s="2"/>
      <c r="H7" s="14">
        <f t="shared" si="2"/>
        <v>0</v>
      </c>
      <c r="I7" s="3">
        <v>30</v>
      </c>
      <c r="J7" s="2">
        <v>1</v>
      </c>
      <c r="K7" s="3">
        <v>30</v>
      </c>
      <c r="L7" s="2">
        <v>1</v>
      </c>
      <c r="M7" s="14">
        <f t="shared" si="3"/>
        <v>25.5</v>
      </c>
      <c r="N7" s="14"/>
      <c r="O7" s="2"/>
      <c r="P7" s="14"/>
      <c r="Q7" s="2"/>
      <c r="R7" s="14">
        <f t="shared" si="4"/>
        <v>0</v>
      </c>
      <c r="S7" s="14"/>
      <c r="T7" s="2"/>
      <c r="U7" s="14"/>
      <c r="V7" s="2"/>
      <c r="W7" s="14">
        <f t="shared" si="5"/>
        <v>0</v>
      </c>
      <c r="X7" s="14"/>
      <c r="Y7" s="2"/>
      <c r="Z7" s="14"/>
      <c r="AA7" s="2"/>
      <c r="AB7" s="14">
        <f t="shared" si="6"/>
        <v>0</v>
      </c>
      <c r="AC7" s="3">
        <v>107.2</v>
      </c>
      <c r="AD7" s="2">
        <v>107.2</v>
      </c>
      <c r="AE7" s="3">
        <v>107.2</v>
      </c>
      <c r="AF7" s="2">
        <v>107.2</v>
      </c>
      <c r="AG7" s="14">
        <f t="shared" si="7"/>
        <v>91.12</v>
      </c>
      <c r="AH7" s="3">
        <v>150</v>
      </c>
      <c r="AI7" s="2">
        <v>1</v>
      </c>
      <c r="AJ7" s="3">
        <v>150</v>
      </c>
      <c r="AK7" s="2">
        <v>1</v>
      </c>
      <c r="AL7" s="14">
        <f t="shared" si="8"/>
        <v>127.5</v>
      </c>
      <c r="AM7" s="14">
        <f t="shared" si="9"/>
        <v>6</v>
      </c>
      <c r="AN7" s="2">
        <v>15</v>
      </c>
      <c r="AO7" s="14">
        <f t="shared" si="10"/>
        <v>6</v>
      </c>
      <c r="AP7" s="2">
        <v>15</v>
      </c>
      <c r="AQ7" s="14">
        <f t="shared" si="11"/>
        <v>5.0999999999999996</v>
      </c>
      <c r="AR7" s="14">
        <f t="shared" si="12"/>
        <v>0</v>
      </c>
      <c r="AS7" s="2"/>
      <c r="AT7" s="14">
        <f t="shared" si="13"/>
        <v>0</v>
      </c>
      <c r="AU7" s="2"/>
      <c r="AV7" s="14">
        <f t="shared" si="14"/>
        <v>0</v>
      </c>
      <c r="AW7" s="14">
        <f t="shared" si="15"/>
        <v>1.5255000000000001</v>
      </c>
      <c r="AX7" s="2">
        <v>9</v>
      </c>
      <c r="AY7" s="14">
        <f t="shared" si="16"/>
        <v>0</v>
      </c>
      <c r="AZ7" s="2"/>
      <c r="BA7" s="14">
        <f t="shared" si="17"/>
        <v>1.5255000000000001</v>
      </c>
      <c r="BB7" s="3"/>
      <c r="BC7" s="2"/>
      <c r="BD7" s="3"/>
      <c r="BE7" s="2"/>
      <c r="BF7" s="14">
        <f t="shared" si="18"/>
        <v>0</v>
      </c>
      <c r="BG7" s="3"/>
      <c r="BH7" s="2"/>
      <c r="BI7" s="3"/>
      <c r="BJ7" s="2"/>
      <c r="BK7" s="14">
        <f t="shared" si="19"/>
        <v>0</v>
      </c>
      <c r="BL7" s="14">
        <f t="shared" si="20"/>
        <v>26.400000000000002</v>
      </c>
      <c r="BM7" s="2">
        <v>24</v>
      </c>
      <c r="BN7" s="14">
        <f t="shared" si="21"/>
        <v>26.400000000000002</v>
      </c>
      <c r="BO7" s="2">
        <v>24</v>
      </c>
      <c r="BP7" s="14">
        <f t="shared" si="22"/>
        <v>22.44</v>
      </c>
      <c r="BQ7" s="19">
        <f t="shared" si="23"/>
        <v>271.66000000000003</v>
      </c>
      <c r="BR7" s="19">
        <f t="shared" si="24"/>
        <v>321.12550000000005</v>
      </c>
    </row>
    <row r="8" spans="1:70">
      <c r="A8" s="2">
        <v>4</v>
      </c>
      <c r="B8" s="15" t="s">
        <v>7</v>
      </c>
      <c r="C8" s="2">
        <v>13</v>
      </c>
      <c r="D8" s="14">
        <f t="shared" si="0"/>
        <v>0</v>
      </c>
      <c r="E8" s="2"/>
      <c r="F8" s="14">
        <f t="shared" si="1"/>
        <v>0</v>
      </c>
      <c r="G8" s="2"/>
      <c r="H8" s="14">
        <f t="shared" si="2"/>
        <v>0</v>
      </c>
      <c r="I8" s="3"/>
      <c r="J8" s="2"/>
      <c r="K8" s="3"/>
      <c r="L8" s="2"/>
      <c r="M8" s="14">
        <f t="shared" si="3"/>
        <v>0</v>
      </c>
      <c r="N8" s="14"/>
      <c r="O8" s="2"/>
      <c r="P8" s="14"/>
      <c r="Q8" s="2"/>
      <c r="R8" s="14">
        <f t="shared" si="4"/>
        <v>0</v>
      </c>
      <c r="S8" s="14">
        <v>3</v>
      </c>
      <c r="T8" s="2">
        <v>2</v>
      </c>
      <c r="U8" s="14">
        <v>3</v>
      </c>
      <c r="V8" s="2">
        <v>2</v>
      </c>
      <c r="W8" s="14">
        <f t="shared" si="5"/>
        <v>2.5499999999999998</v>
      </c>
      <c r="X8" s="14"/>
      <c r="Y8" s="2"/>
      <c r="Z8" s="14"/>
      <c r="AA8" s="2"/>
      <c r="AB8" s="14">
        <f t="shared" si="6"/>
        <v>0</v>
      </c>
      <c r="AC8" s="3">
        <v>77.099999999999994</v>
      </c>
      <c r="AD8" s="2">
        <v>77.099999999999994</v>
      </c>
      <c r="AE8" s="3">
        <v>77.099999999999994</v>
      </c>
      <c r="AF8" s="2">
        <v>77.099999999999994</v>
      </c>
      <c r="AG8" s="14">
        <f t="shared" si="7"/>
        <v>65.534999999999997</v>
      </c>
      <c r="AH8" s="3"/>
      <c r="AI8" s="2"/>
      <c r="AJ8" s="3"/>
      <c r="AK8" s="2"/>
      <c r="AL8" s="14">
        <f t="shared" si="8"/>
        <v>0</v>
      </c>
      <c r="AM8" s="14">
        <f t="shared" si="9"/>
        <v>0</v>
      </c>
      <c r="AN8" s="2"/>
      <c r="AO8" s="14">
        <f t="shared" si="10"/>
        <v>0</v>
      </c>
      <c r="AP8" s="2"/>
      <c r="AQ8" s="14">
        <f t="shared" si="11"/>
        <v>0</v>
      </c>
      <c r="AR8" s="14">
        <f t="shared" si="12"/>
        <v>0</v>
      </c>
      <c r="AS8" s="2"/>
      <c r="AT8" s="14">
        <f t="shared" si="13"/>
        <v>0</v>
      </c>
      <c r="AU8" s="2"/>
      <c r="AV8" s="14">
        <f t="shared" si="14"/>
        <v>0</v>
      </c>
      <c r="AW8" s="14">
        <f t="shared" si="15"/>
        <v>1.5255000000000001</v>
      </c>
      <c r="AX8" s="2">
        <v>9</v>
      </c>
      <c r="AY8" s="14">
        <f t="shared" si="16"/>
        <v>0</v>
      </c>
      <c r="AZ8" s="2"/>
      <c r="BA8" s="14">
        <f t="shared" si="17"/>
        <v>1.5255000000000001</v>
      </c>
      <c r="BB8" s="3"/>
      <c r="BC8" s="2"/>
      <c r="BD8" s="3"/>
      <c r="BE8" s="2"/>
      <c r="BF8" s="14">
        <f t="shared" si="18"/>
        <v>0</v>
      </c>
      <c r="BG8" s="3"/>
      <c r="BH8" s="2"/>
      <c r="BI8" s="3"/>
      <c r="BJ8" s="2"/>
      <c r="BK8" s="14">
        <f t="shared" si="19"/>
        <v>0</v>
      </c>
      <c r="BL8" s="14">
        <f t="shared" si="20"/>
        <v>0</v>
      </c>
      <c r="BM8" s="2"/>
      <c r="BN8" s="14">
        <f t="shared" si="21"/>
        <v>0</v>
      </c>
      <c r="BO8" s="2"/>
      <c r="BP8" s="14">
        <f t="shared" si="22"/>
        <v>0</v>
      </c>
      <c r="BQ8" s="19">
        <f t="shared" si="23"/>
        <v>68.084999999999994</v>
      </c>
      <c r="BR8" s="19">
        <f t="shared" si="24"/>
        <v>81.625499999999988</v>
      </c>
    </row>
    <row r="9" spans="1:70">
      <c r="A9" s="2">
        <v>5</v>
      </c>
      <c r="B9" s="15" t="s">
        <v>7</v>
      </c>
      <c r="C9" s="2">
        <v>17</v>
      </c>
      <c r="D9" s="14">
        <f t="shared" si="0"/>
        <v>0</v>
      </c>
      <c r="E9" s="2"/>
      <c r="F9" s="14">
        <f t="shared" si="1"/>
        <v>0</v>
      </c>
      <c r="G9" s="2"/>
      <c r="H9" s="14">
        <f t="shared" si="2"/>
        <v>0</v>
      </c>
      <c r="I9" s="3"/>
      <c r="J9" s="2"/>
      <c r="K9" s="3"/>
      <c r="L9" s="2"/>
      <c r="M9" s="14">
        <f t="shared" si="3"/>
        <v>0</v>
      </c>
      <c r="N9" s="14"/>
      <c r="O9" s="2"/>
      <c r="P9" s="14"/>
      <c r="Q9" s="2"/>
      <c r="R9" s="14">
        <f t="shared" si="4"/>
        <v>0</v>
      </c>
      <c r="S9" s="14"/>
      <c r="T9" s="2"/>
      <c r="U9" s="14"/>
      <c r="V9" s="2"/>
      <c r="W9" s="14">
        <f t="shared" si="5"/>
        <v>0</v>
      </c>
      <c r="X9" s="14"/>
      <c r="Y9" s="2"/>
      <c r="Z9" s="14"/>
      <c r="AA9" s="2"/>
      <c r="AB9" s="14">
        <f t="shared" si="6"/>
        <v>0</v>
      </c>
      <c r="AC9" s="3">
        <v>77.099999999999994</v>
      </c>
      <c r="AD9" s="2">
        <v>77.099999999999994</v>
      </c>
      <c r="AE9" s="3">
        <v>77.099999999999994</v>
      </c>
      <c r="AF9" s="2">
        <v>77.099999999999994</v>
      </c>
      <c r="AG9" s="14">
        <f t="shared" si="7"/>
        <v>65.534999999999997</v>
      </c>
      <c r="AH9" s="3"/>
      <c r="AI9" s="2"/>
      <c r="AJ9" s="3"/>
      <c r="AK9" s="2"/>
      <c r="AL9" s="14">
        <f t="shared" si="8"/>
        <v>0</v>
      </c>
      <c r="AM9" s="14">
        <f t="shared" si="9"/>
        <v>0</v>
      </c>
      <c r="AN9" s="2"/>
      <c r="AO9" s="14">
        <f t="shared" si="10"/>
        <v>0</v>
      </c>
      <c r="AP9" s="2"/>
      <c r="AQ9" s="14">
        <f t="shared" si="11"/>
        <v>0</v>
      </c>
      <c r="AR9" s="14">
        <f t="shared" si="12"/>
        <v>0</v>
      </c>
      <c r="AS9" s="2"/>
      <c r="AT9" s="14">
        <f t="shared" si="13"/>
        <v>0</v>
      </c>
      <c r="AU9" s="2"/>
      <c r="AV9" s="14">
        <f t="shared" si="14"/>
        <v>0</v>
      </c>
      <c r="AW9" s="14">
        <f t="shared" si="15"/>
        <v>1.6950000000000001</v>
      </c>
      <c r="AX9" s="2">
        <v>10</v>
      </c>
      <c r="AY9" s="14">
        <f t="shared" si="16"/>
        <v>0</v>
      </c>
      <c r="AZ9" s="2"/>
      <c r="BA9" s="14">
        <f t="shared" si="17"/>
        <v>1.6950000000000001</v>
      </c>
      <c r="BB9" s="3"/>
      <c r="BC9" s="2"/>
      <c r="BD9" s="3"/>
      <c r="BE9" s="2"/>
      <c r="BF9" s="14">
        <f t="shared" si="18"/>
        <v>0</v>
      </c>
      <c r="BG9" s="3"/>
      <c r="BH9" s="2"/>
      <c r="BI9" s="3"/>
      <c r="BJ9" s="2"/>
      <c r="BK9" s="14">
        <f t="shared" si="19"/>
        <v>0</v>
      </c>
      <c r="BL9" s="14">
        <f t="shared" si="20"/>
        <v>19.8</v>
      </c>
      <c r="BM9" s="2">
        <v>18</v>
      </c>
      <c r="BN9" s="14">
        <f t="shared" si="21"/>
        <v>19.8</v>
      </c>
      <c r="BO9" s="2">
        <v>18</v>
      </c>
      <c r="BP9" s="14">
        <f t="shared" si="22"/>
        <v>16.830000000000002</v>
      </c>
      <c r="BQ9" s="19">
        <f t="shared" si="23"/>
        <v>82.364999999999995</v>
      </c>
      <c r="BR9" s="19">
        <f t="shared" si="24"/>
        <v>98.594999999999985</v>
      </c>
    </row>
    <row r="10" spans="1:70">
      <c r="A10" s="2">
        <v>6</v>
      </c>
      <c r="B10" s="15" t="s">
        <v>9</v>
      </c>
      <c r="C10" s="2">
        <v>8</v>
      </c>
      <c r="D10" s="14">
        <f t="shared" si="0"/>
        <v>5.2200000000000006</v>
      </c>
      <c r="E10" s="2">
        <v>10</v>
      </c>
      <c r="F10" s="14">
        <f t="shared" si="1"/>
        <v>0</v>
      </c>
      <c r="G10" s="2"/>
      <c r="H10" s="14">
        <f t="shared" si="2"/>
        <v>5.2200000000000006</v>
      </c>
      <c r="I10" s="3"/>
      <c r="J10" s="2"/>
      <c r="K10" s="3"/>
      <c r="L10" s="2"/>
      <c r="M10" s="14">
        <f t="shared" si="3"/>
        <v>0</v>
      </c>
      <c r="N10" s="14"/>
      <c r="O10" s="2"/>
      <c r="P10" s="14"/>
      <c r="Q10" s="2"/>
      <c r="R10" s="14">
        <f t="shared" si="4"/>
        <v>0</v>
      </c>
      <c r="S10" s="14">
        <v>7.5</v>
      </c>
      <c r="T10" s="2">
        <v>5</v>
      </c>
      <c r="U10" s="14">
        <v>7.5</v>
      </c>
      <c r="V10" s="2">
        <v>5</v>
      </c>
      <c r="W10" s="14">
        <f t="shared" si="5"/>
        <v>6.375</v>
      </c>
      <c r="X10" s="14"/>
      <c r="Y10" s="2"/>
      <c r="Z10" s="14"/>
      <c r="AA10" s="2"/>
      <c r="AB10" s="14">
        <f t="shared" si="6"/>
        <v>0</v>
      </c>
      <c r="AC10" s="3"/>
      <c r="AD10" s="2"/>
      <c r="AE10" s="3"/>
      <c r="AF10" s="2"/>
      <c r="AG10" s="14">
        <f t="shared" si="7"/>
        <v>0</v>
      </c>
      <c r="AH10" s="3">
        <v>150</v>
      </c>
      <c r="AI10" s="2">
        <v>1</v>
      </c>
      <c r="AJ10" s="3">
        <v>150</v>
      </c>
      <c r="AK10" s="2">
        <v>1</v>
      </c>
      <c r="AL10" s="14">
        <f t="shared" si="8"/>
        <v>127.5</v>
      </c>
      <c r="AM10" s="14">
        <f t="shared" si="9"/>
        <v>4</v>
      </c>
      <c r="AN10" s="2">
        <v>10</v>
      </c>
      <c r="AO10" s="14">
        <f t="shared" si="10"/>
        <v>4</v>
      </c>
      <c r="AP10" s="2">
        <v>10</v>
      </c>
      <c r="AQ10" s="14">
        <f t="shared" si="11"/>
        <v>3.4</v>
      </c>
      <c r="AR10" s="14">
        <f t="shared" si="12"/>
        <v>0</v>
      </c>
      <c r="AS10" s="2"/>
      <c r="AT10" s="14">
        <f t="shared" si="13"/>
        <v>0</v>
      </c>
      <c r="AU10" s="2"/>
      <c r="AV10" s="14">
        <f t="shared" si="14"/>
        <v>0</v>
      </c>
      <c r="AW10" s="14">
        <f t="shared" si="15"/>
        <v>0</v>
      </c>
      <c r="AX10" s="2"/>
      <c r="AY10" s="14">
        <f t="shared" si="16"/>
        <v>0</v>
      </c>
      <c r="AZ10" s="2"/>
      <c r="BA10" s="14">
        <f t="shared" si="17"/>
        <v>0</v>
      </c>
      <c r="BB10" s="3"/>
      <c r="BC10" s="2"/>
      <c r="BD10" s="3"/>
      <c r="BE10" s="2"/>
      <c r="BF10" s="14">
        <f t="shared" si="18"/>
        <v>0</v>
      </c>
      <c r="BG10" s="3"/>
      <c r="BH10" s="2"/>
      <c r="BI10" s="3"/>
      <c r="BJ10" s="2"/>
      <c r="BK10" s="14">
        <f t="shared" si="19"/>
        <v>0</v>
      </c>
      <c r="BL10" s="14">
        <f t="shared" si="20"/>
        <v>33</v>
      </c>
      <c r="BM10" s="2">
        <v>30</v>
      </c>
      <c r="BN10" s="14">
        <f t="shared" si="21"/>
        <v>33</v>
      </c>
      <c r="BO10" s="2">
        <v>30</v>
      </c>
      <c r="BP10" s="14">
        <f t="shared" si="22"/>
        <v>28.05</v>
      </c>
      <c r="BQ10" s="19">
        <f t="shared" si="23"/>
        <v>170.54500000000002</v>
      </c>
      <c r="BR10" s="19">
        <f t="shared" si="24"/>
        <v>199.72</v>
      </c>
    </row>
    <row r="11" spans="1:70">
      <c r="A11" s="2">
        <v>7</v>
      </c>
      <c r="B11" s="15" t="s">
        <v>9</v>
      </c>
      <c r="C11" s="17">
        <v>16</v>
      </c>
      <c r="D11" s="14">
        <f t="shared" si="0"/>
        <v>5.2200000000000006</v>
      </c>
      <c r="E11" s="2">
        <v>10</v>
      </c>
      <c r="F11" s="14">
        <f t="shared" si="1"/>
        <v>0</v>
      </c>
      <c r="G11" s="2"/>
      <c r="H11" s="14">
        <f t="shared" si="2"/>
        <v>5.2200000000000006</v>
      </c>
      <c r="I11" s="3"/>
      <c r="J11" s="2"/>
      <c r="K11" s="3"/>
      <c r="L11" s="2"/>
      <c r="M11" s="14">
        <f t="shared" si="3"/>
        <v>0</v>
      </c>
      <c r="N11" s="14"/>
      <c r="O11" s="2"/>
      <c r="P11" s="14"/>
      <c r="Q11" s="2"/>
      <c r="R11" s="14">
        <f t="shared" si="4"/>
        <v>0</v>
      </c>
      <c r="S11" s="14"/>
      <c r="T11" s="2"/>
      <c r="U11" s="14"/>
      <c r="V11" s="2"/>
      <c r="W11" s="14">
        <f t="shared" si="5"/>
        <v>0</v>
      </c>
      <c r="X11" s="14"/>
      <c r="Y11" s="2"/>
      <c r="Z11" s="14"/>
      <c r="AA11" s="2"/>
      <c r="AB11" s="14">
        <f t="shared" si="6"/>
        <v>0</v>
      </c>
      <c r="AC11" s="3">
        <v>27.6</v>
      </c>
      <c r="AD11" s="2">
        <v>27</v>
      </c>
      <c r="AE11" s="3">
        <v>27.6</v>
      </c>
      <c r="AF11" s="2">
        <v>27</v>
      </c>
      <c r="AG11" s="14">
        <f t="shared" si="7"/>
        <v>23.46</v>
      </c>
      <c r="AH11" s="3"/>
      <c r="AI11" s="2"/>
      <c r="AJ11" s="3"/>
      <c r="AK11" s="2"/>
      <c r="AL11" s="14">
        <f t="shared" si="8"/>
        <v>0</v>
      </c>
      <c r="AM11" s="14">
        <f t="shared" si="9"/>
        <v>4.8000000000000007</v>
      </c>
      <c r="AN11" s="2">
        <v>12</v>
      </c>
      <c r="AO11" s="14">
        <f t="shared" si="10"/>
        <v>4.8000000000000007</v>
      </c>
      <c r="AP11" s="2">
        <v>12</v>
      </c>
      <c r="AQ11" s="14">
        <f t="shared" si="11"/>
        <v>4.080000000000001</v>
      </c>
      <c r="AR11" s="14">
        <f t="shared" si="12"/>
        <v>3.95</v>
      </c>
      <c r="AS11" s="2">
        <v>5</v>
      </c>
      <c r="AT11" s="14">
        <f t="shared" si="13"/>
        <v>3.95</v>
      </c>
      <c r="AU11" s="2">
        <v>5</v>
      </c>
      <c r="AV11" s="14">
        <f t="shared" si="14"/>
        <v>3.3574999999999999</v>
      </c>
      <c r="AW11" s="14">
        <f t="shared" si="15"/>
        <v>3.0510000000000002</v>
      </c>
      <c r="AX11" s="2">
        <v>18</v>
      </c>
      <c r="AY11" s="14">
        <f t="shared" si="16"/>
        <v>0</v>
      </c>
      <c r="AZ11" s="2"/>
      <c r="BA11" s="14">
        <f t="shared" si="17"/>
        <v>3.0510000000000002</v>
      </c>
      <c r="BB11" s="3"/>
      <c r="BC11" s="2"/>
      <c r="BD11" s="3"/>
      <c r="BE11" s="2"/>
      <c r="BF11" s="14">
        <f t="shared" si="18"/>
        <v>0</v>
      </c>
      <c r="BG11" s="3"/>
      <c r="BH11" s="2"/>
      <c r="BI11" s="3"/>
      <c r="BJ11" s="2"/>
      <c r="BK11" s="14">
        <f t="shared" si="19"/>
        <v>0</v>
      </c>
      <c r="BL11" s="14">
        <f t="shared" si="20"/>
        <v>0</v>
      </c>
      <c r="BM11" s="2"/>
      <c r="BN11" s="14">
        <f t="shared" si="21"/>
        <v>23.650000000000002</v>
      </c>
      <c r="BO11" s="2">
        <v>21.5</v>
      </c>
      <c r="BP11" s="14">
        <f t="shared" si="22"/>
        <v>-3.5475000000000003</v>
      </c>
      <c r="BQ11" s="19">
        <f t="shared" si="23"/>
        <v>32.57</v>
      </c>
      <c r="BR11" s="19">
        <f t="shared" si="24"/>
        <v>44.621000000000009</v>
      </c>
    </row>
    <row r="12" spans="1:70">
      <c r="A12" s="2">
        <v>8</v>
      </c>
      <c r="B12" s="15" t="s">
        <v>9</v>
      </c>
      <c r="C12" s="2" t="s">
        <v>10</v>
      </c>
      <c r="D12" s="14">
        <f t="shared" si="0"/>
        <v>7.83</v>
      </c>
      <c r="E12" s="2">
        <v>15</v>
      </c>
      <c r="F12" s="14">
        <f t="shared" si="1"/>
        <v>0</v>
      </c>
      <c r="G12" s="2"/>
      <c r="H12" s="14">
        <f t="shared" si="2"/>
        <v>7.83</v>
      </c>
      <c r="I12" s="3">
        <v>30</v>
      </c>
      <c r="J12" s="2">
        <v>1</v>
      </c>
      <c r="K12" s="3">
        <v>30</v>
      </c>
      <c r="L12" s="2">
        <v>1</v>
      </c>
      <c r="M12" s="14">
        <f t="shared" si="3"/>
        <v>25.5</v>
      </c>
      <c r="N12" s="14"/>
      <c r="O12" s="2"/>
      <c r="P12" s="14"/>
      <c r="Q12" s="2"/>
      <c r="R12" s="14">
        <f t="shared" si="4"/>
        <v>0</v>
      </c>
      <c r="S12" s="14"/>
      <c r="T12" s="2"/>
      <c r="U12" s="14"/>
      <c r="V12" s="2"/>
      <c r="W12" s="14">
        <f t="shared" si="5"/>
        <v>0</v>
      </c>
      <c r="X12" s="14"/>
      <c r="Y12" s="2"/>
      <c r="Z12" s="14"/>
      <c r="AA12" s="2"/>
      <c r="AB12" s="14">
        <f t="shared" si="6"/>
        <v>0</v>
      </c>
      <c r="AC12" s="3">
        <v>3</v>
      </c>
      <c r="AD12" s="2">
        <v>3</v>
      </c>
      <c r="AE12" s="3">
        <v>3</v>
      </c>
      <c r="AF12" s="2">
        <v>3</v>
      </c>
      <c r="AG12" s="14">
        <f t="shared" si="7"/>
        <v>2.5499999999999998</v>
      </c>
      <c r="AH12" s="3"/>
      <c r="AI12" s="2"/>
      <c r="AJ12" s="3"/>
      <c r="AK12" s="2"/>
      <c r="AL12" s="14">
        <f t="shared" si="8"/>
        <v>0</v>
      </c>
      <c r="AM12" s="14">
        <f t="shared" si="9"/>
        <v>4.8000000000000007</v>
      </c>
      <c r="AN12" s="2">
        <v>12</v>
      </c>
      <c r="AO12" s="14">
        <f t="shared" si="10"/>
        <v>4.8000000000000007</v>
      </c>
      <c r="AP12" s="2">
        <v>12</v>
      </c>
      <c r="AQ12" s="14">
        <f t="shared" si="11"/>
        <v>4.080000000000001</v>
      </c>
      <c r="AR12" s="14">
        <f t="shared" si="12"/>
        <v>0</v>
      </c>
      <c r="AS12" s="2"/>
      <c r="AT12" s="14">
        <f t="shared" si="13"/>
        <v>0</v>
      </c>
      <c r="AU12" s="2"/>
      <c r="AV12" s="14">
        <f t="shared" si="14"/>
        <v>0</v>
      </c>
      <c r="AW12" s="14">
        <f t="shared" si="15"/>
        <v>0</v>
      </c>
      <c r="AX12" s="2"/>
      <c r="AY12" s="14">
        <f t="shared" si="16"/>
        <v>0</v>
      </c>
      <c r="AZ12" s="2"/>
      <c r="BA12" s="14">
        <f t="shared" si="17"/>
        <v>0</v>
      </c>
      <c r="BB12" s="3"/>
      <c r="BC12" s="2"/>
      <c r="BD12" s="3"/>
      <c r="BE12" s="2"/>
      <c r="BF12" s="14">
        <f t="shared" si="18"/>
        <v>0</v>
      </c>
      <c r="BG12" s="3"/>
      <c r="BH12" s="2"/>
      <c r="BI12" s="3"/>
      <c r="BJ12" s="2"/>
      <c r="BK12" s="14">
        <f t="shared" si="19"/>
        <v>0</v>
      </c>
      <c r="BL12" s="14">
        <f t="shared" si="20"/>
        <v>47.85</v>
      </c>
      <c r="BM12" s="2">
        <v>43.5</v>
      </c>
      <c r="BN12" s="14">
        <f t="shared" si="21"/>
        <v>62.150000000000006</v>
      </c>
      <c r="BO12" s="2">
        <v>56.5</v>
      </c>
      <c r="BP12" s="14">
        <f t="shared" si="22"/>
        <v>38.527500000000003</v>
      </c>
      <c r="BQ12" s="19">
        <f t="shared" si="23"/>
        <v>78.487499999999997</v>
      </c>
      <c r="BR12" s="19">
        <f t="shared" si="24"/>
        <v>93.48</v>
      </c>
    </row>
    <row r="13" spans="1:70">
      <c r="A13" s="2">
        <v>9</v>
      </c>
      <c r="B13" s="15" t="s">
        <v>11</v>
      </c>
      <c r="C13" s="2">
        <v>19</v>
      </c>
      <c r="D13" s="14">
        <f t="shared" si="0"/>
        <v>5.2200000000000006</v>
      </c>
      <c r="E13" s="2">
        <v>10</v>
      </c>
      <c r="F13" s="14">
        <f t="shared" si="1"/>
        <v>0</v>
      </c>
      <c r="G13" s="2"/>
      <c r="H13" s="14">
        <f t="shared" si="2"/>
        <v>5.2200000000000006</v>
      </c>
      <c r="I13" s="3"/>
      <c r="J13" s="2"/>
      <c r="K13" s="3"/>
      <c r="L13" s="2"/>
      <c r="M13" s="14">
        <f t="shared" si="3"/>
        <v>0</v>
      </c>
      <c r="N13" s="14"/>
      <c r="O13" s="2"/>
      <c r="P13" s="14"/>
      <c r="Q13" s="2"/>
      <c r="R13" s="14">
        <f t="shared" si="4"/>
        <v>0</v>
      </c>
      <c r="S13" s="14"/>
      <c r="T13" s="2"/>
      <c r="U13" s="14"/>
      <c r="V13" s="2"/>
      <c r="W13" s="14">
        <f t="shared" si="5"/>
        <v>0</v>
      </c>
      <c r="X13" s="14">
        <v>6.5</v>
      </c>
      <c r="Y13" s="2">
        <v>5</v>
      </c>
      <c r="Z13" s="14">
        <v>6.5</v>
      </c>
      <c r="AA13" s="2">
        <v>5</v>
      </c>
      <c r="AB13" s="14">
        <f t="shared" si="6"/>
        <v>5.5250000000000004</v>
      </c>
      <c r="AC13" s="3"/>
      <c r="AD13" s="2"/>
      <c r="AE13" s="3"/>
      <c r="AF13" s="2"/>
      <c r="AG13" s="14">
        <f t="shared" si="7"/>
        <v>0</v>
      </c>
      <c r="AH13" s="3"/>
      <c r="AI13" s="2"/>
      <c r="AJ13" s="3"/>
      <c r="AK13" s="2"/>
      <c r="AL13" s="14">
        <f t="shared" si="8"/>
        <v>0</v>
      </c>
      <c r="AM13" s="14">
        <f t="shared" si="9"/>
        <v>4</v>
      </c>
      <c r="AN13" s="2">
        <v>10</v>
      </c>
      <c r="AO13" s="14">
        <f t="shared" si="10"/>
        <v>4</v>
      </c>
      <c r="AP13" s="2">
        <v>10</v>
      </c>
      <c r="AQ13" s="14">
        <f t="shared" si="11"/>
        <v>3.4</v>
      </c>
      <c r="AR13" s="14">
        <f t="shared" si="12"/>
        <v>0</v>
      </c>
      <c r="AS13" s="2"/>
      <c r="AT13" s="14">
        <f t="shared" si="13"/>
        <v>0</v>
      </c>
      <c r="AU13" s="2"/>
      <c r="AV13" s="14">
        <f t="shared" si="14"/>
        <v>0</v>
      </c>
      <c r="AW13" s="14">
        <f t="shared" si="15"/>
        <v>0</v>
      </c>
      <c r="AX13" s="2"/>
      <c r="AY13" s="14">
        <f t="shared" si="16"/>
        <v>0</v>
      </c>
      <c r="AZ13" s="2"/>
      <c r="BA13" s="14">
        <f t="shared" si="17"/>
        <v>0</v>
      </c>
      <c r="BB13" s="3"/>
      <c r="BC13" s="2"/>
      <c r="BD13" s="3"/>
      <c r="BE13" s="2"/>
      <c r="BF13" s="14">
        <f t="shared" si="18"/>
        <v>0</v>
      </c>
      <c r="BG13" s="3"/>
      <c r="BH13" s="2"/>
      <c r="BI13" s="3"/>
      <c r="BJ13" s="2"/>
      <c r="BK13" s="14">
        <f t="shared" si="19"/>
        <v>0</v>
      </c>
      <c r="BL13" s="14">
        <f t="shared" si="20"/>
        <v>0</v>
      </c>
      <c r="BM13" s="2"/>
      <c r="BN13" s="14">
        <f t="shared" si="21"/>
        <v>3.8500000000000005</v>
      </c>
      <c r="BO13" s="2">
        <v>3.5</v>
      </c>
      <c r="BP13" s="14">
        <f t="shared" si="22"/>
        <v>-0.57750000000000001</v>
      </c>
      <c r="BQ13" s="19">
        <f t="shared" si="23"/>
        <v>13.567500000000001</v>
      </c>
      <c r="BR13" s="19">
        <f t="shared" si="24"/>
        <v>15.72</v>
      </c>
    </row>
    <row r="14" spans="1:70">
      <c r="A14" s="2">
        <v>10</v>
      </c>
      <c r="B14" s="15" t="s">
        <v>9</v>
      </c>
      <c r="C14" s="2">
        <v>20</v>
      </c>
      <c r="D14" s="14">
        <f t="shared" si="0"/>
        <v>0</v>
      </c>
      <c r="E14" s="2"/>
      <c r="F14" s="14">
        <f t="shared" si="1"/>
        <v>0</v>
      </c>
      <c r="G14" s="2"/>
      <c r="H14" s="14">
        <f t="shared" si="2"/>
        <v>0</v>
      </c>
      <c r="I14" s="3"/>
      <c r="J14" s="2"/>
      <c r="K14" s="3"/>
      <c r="L14" s="2"/>
      <c r="M14" s="14">
        <f t="shared" si="3"/>
        <v>0</v>
      </c>
      <c r="N14" s="14"/>
      <c r="O14" s="2"/>
      <c r="P14" s="14"/>
      <c r="Q14" s="2"/>
      <c r="R14" s="14">
        <f t="shared" si="4"/>
        <v>0</v>
      </c>
      <c r="S14" s="14"/>
      <c r="T14" s="2"/>
      <c r="U14" s="14"/>
      <c r="V14" s="2"/>
      <c r="W14" s="14">
        <f t="shared" si="5"/>
        <v>0</v>
      </c>
      <c r="X14" s="14"/>
      <c r="Y14" s="2"/>
      <c r="Z14" s="14"/>
      <c r="AA14" s="2"/>
      <c r="AB14" s="14">
        <f t="shared" si="6"/>
        <v>0</v>
      </c>
      <c r="AC14" s="3"/>
      <c r="AD14" s="2"/>
      <c r="AE14" s="3"/>
      <c r="AF14" s="2"/>
      <c r="AG14" s="14">
        <f t="shared" si="7"/>
        <v>0</v>
      </c>
      <c r="AH14" s="3"/>
      <c r="AI14" s="2"/>
      <c r="AJ14" s="3"/>
      <c r="AK14" s="2"/>
      <c r="AL14" s="14">
        <f t="shared" si="8"/>
        <v>0</v>
      </c>
      <c r="AM14" s="14">
        <f t="shared" si="9"/>
        <v>6</v>
      </c>
      <c r="AN14" s="2">
        <v>15</v>
      </c>
      <c r="AO14" s="14">
        <f t="shared" si="10"/>
        <v>6</v>
      </c>
      <c r="AP14" s="2">
        <v>15</v>
      </c>
      <c r="AQ14" s="14">
        <f t="shared" si="11"/>
        <v>5.0999999999999996</v>
      </c>
      <c r="AR14" s="14">
        <f t="shared" si="12"/>
        <v>0</v>
      </c>
      <c r="AS14" s="2"/>
      <c r="AT14" s="14">
        <f t="shared" si="13"/>
        <v>0</v>
      </c>
      <c r="AU14" s="2"/>
      <c r="AV14" s="14">
        <f t="shared" si="14"/>
        <v>0</v>
      </c>
      <c r="AW14" s="14">
        <f t="shared" si="15"/>
        <v>2.0340000000000003</v>
      </c>
      <c r="AX14" s="2">
        <v>12</v>
      </c>
      <c r="AY14" s="14">
        <f t="shared" si="16"/>
        <v>0</v>
      </c>
      <c r="AZ14" s="2"/>
      <c r="BA14" s="14">
        <f t="shared" si="17"/>
        <v>2.0340000000000003</v>
      </c>
      <c r="BB14" s="3"/>
      <c r="BC14" s="2"/>
      <c r="BD14" s="3"/>
      <c r="BE14" s="2"/>
      <c r="BF14" s="14">
        <f t="shared" si="18"/>
        <v>0</v>
      </c>
      <c r="BG14" s="3"/>
      <c r="BH14" s="2"/>
      <c r="BI14" s="3"/>
      <c r="BJ14" s="2"/>
      <c r="BK14" s="14">
        <f t="shared" si="19"/>
        <v>0</v>
      </c>
      <c r="BL14" s="14">
        <f t="shared" si="20"/>
        <v>0</v>
      </c>
      <c r="BM14" s="2"/>
      <c r="BN14" s="14">
        <f t="shared" si="21"/>
        <v>0</v>
      </c>
      <c r="BO14" s="2"/>
      <c r="BP14" s="14">
        <f t="shared" si="22"/>
        <v>0</v>
      </c>
      <c r="BQ14" s="19">
        <f t="shared" si="23"/>
        <v>5.0999999999999996</v>
      </c>
      <c r="BR14" s="19">
        <f t="shared" si="24"/>
        <v>8.0340000000000007</v>
      </c>
    </row>
    <row r="15" spans="1:70">
      <c r="A15" s="2">
        <v>11</v>
      </c>
      <c r="B15" s="15" t="s">
        <v>9</v>
      </c>
      <c r="C15" s="2" t="s">
        <v>12</v>
      </c>
      <c r="D15" s="14">
        <f t="shared" si="0"/>
        <v>0</v>
      </c>
      <c r="E15" s="2"/>
      <c r="F15" s="14">
        <f t="shared" si="1"/>
        <v>0</v>
      </c>
      <c r="G15" s="2"/>
      <c r="H15" s="14">
        <f t="shared" si="2"/>
        <v>0</v>
      </c>
      <c r="I15" s="3"/>
      <c r="J15" s="2"/>
      <c r="K15" s="3"/>
      <c r="L15" s="2"/>
      <c r="M15" s="14">
        <f t="shared" si="3"/>
        <v>0</v>
      </c>
      <c r="N15" s="14">
        <v>32</v>
      </c>
      <c r="O15" s="2">
        <v>2</v>
      </c>
      <c r="P15" s="14"/>
      <c r="Q15" s="2"/>
      <c r="R15" s="14">
        <f t="shared" si="4"/>
        <v>32</v>
      </c>
      <c r="S15" s="14">
        <v>3</v>
      </c>
      <c r="T15" s="2">
        <v>2</v>
      </c>
      <c r="U15" s="14">
        <v>3</v>
      </c>
      <c r="V15" s="2">
        <v>2</v>
      </c>
      <c r="W15" s="14">
        <f t="shared" si="5"/>
        <v>2.5499999999999998</v>
      </c>
      <c r="X15" s="14"/>
      <c r="Y15" s="2"/>
      <c r="Z15" s="14"/>
      <c r="AA15" s="2"/>
      <c r="AB15" s="14">
        <f t="shared" si="6"/>
        <v>0</v>
      </c>
      <c r="AC15" s="3">
        <v>3</v>
      </c>
      <c r="AD15" s="2">
        <v>3</v>
      </c>
      <c r="AE15" s="3">
        <v>3</v>
      </c>
      <c r="AF15" s="2">
        <v>3</v>
      </c>
      <c r="AG15" s="14">
        <f t="shared" si="7"/>
        <v>2.5499999999999998</v>
      </c>
      <c r="AH15" s="3"/>
      <c r="AI15" s="2"/>
      <c r="AJ15" s="3"/>
      <c r="AK15" s="2"/>
      <c r="AL15" s="14">
        <f t="shared" si="8"/>
        <v>0</v>
      </c>
      <c r="AM15" s="14">
        <f t="shared" si="9"/>
        <v>6</v>
      </c>
      <c r="AN15" s="2">
        <v>15</v>
      </c>
      <c r="AO15" s="14">
        <f t="shared" si="10"/>
        <v>6</v>
      </c>
      <c r="AP15" s="2">
        <v>15</v>
      </c>
      <c r="AQ15" s="14">
        <f t="shared" si="11"/>
        <v>5.0999999999999996</v>
      </c>
      <c r="AR15" s="14">
        <f t="shared" si="12"/>
        <v>0</v>
      </c>
      <c r="AS15" s="2"/>
      <c r="AT15" s="14">
        <f t="shared" si="13"/>
        <v>0</v>
      </c>
      <c r="AU15" s="2"/>
      <c r="AV15" s="14">
        <f t="shared" si="14"/>
        <v>0</v>
      </c>
      <c r="AW15" s="14">
        <f t="shared" si="15"/>
        <v>2.0340000000000003</v>
      </c>
      <c r="AX15" s="2">
        <v>12</v>
      </c>
      <c r="AY15" s="14">
        <f t="shared" si="16"/>
        <v>0</v>
      </c>
      <c r="AZ15" s="2"/>
      <c r="BA15" s="14">
        <f t="shared" si="17"/>
        <v>2.0340000000000003</v>
      </c>
      <c r="BB15" s="3"/>
      <c r="BC15" s="2"/>
      <c r="BD15" s="3"/>
      <c r="BE15" s="2"/>
      <c r="BF15" s="14">
        <f t="shared" si="18"/>
        <v>0</v>
      </c>
      <c r="BG15" s="3"/>
      <c r="BH15" s="2"/>
      <c r="BI15" s="3"/>
      <c r="BJ15" s="2"/>
      <c r="BK15" s="14">
        <f t="shared" si="19"/>
        <v>0</v>
      </c>
      <c r="BL15" s="14">
        <f t="shared" si="20"/>
        <v>0</v>
      </c>
      <c r="BM15" s="2"/>
      <c r="BN15" s="14">
        <f t="shared" si="21"/>
        <v>0</v>
      </c>
      <c r="BO15" s="2"/>
      <c r="BP15" s="14">
        <f t="shared" si="22"/>
        <v>0</v>
      </c>
      <c r="BQ15" s="19">
        <f t="shared" si="23"/>
        <v>42.199999999999996</v>
      </c>
      <c r="BR15" s="19">
        <f t="shared" si="24"/>
        <v>46.033999999999999</v>
      </c>
    </row>
    <row r="16" spans="1:70">
      <c r="A16" s="2">
        <v>12</v>
      </c>
      <c r="B16" s="15" t="s">
        <v>9</v>
      </c>
      <c r="C16" s="2">
        <v>22</v>
      </c>
      <c r="D16" s="14">
        <f t="shared" si="0"/>
        <v>0</v>
      </c>
      <c r="E16" s="2"/>
      <c r="F16" s="14">
        <f t="shared" si="1"/>
        <v>0</v>
      </c>
      <c r="G16" s="2"/>
      <c r="H16" s="14">
        <f t="shared" si="2"/>
        <v>0</v>
      </c>
      <c r="I16" s="3"/>
      <c r="J16" s="2"/>
      <c r="K16" s="3"/>
      <c r="L16" s="2"/>
      <c r="M16" s="14">
        <f t="shared" si="3"/>
        <v>0</v>
      </c>
      <c r="N16" s="14"/>
      <c r="O16" s="2"/>
      <c r="P16" s="14"/>
      <c r="Q16" s="2"/>
      <c r="R16" s="14">
        <f t="shared" si="4"/>
        <v>0</v>
      </c>
      <c r="S16" s="14">
        <v>3</v>
      </c>
      <c r="T16" s="2">
        <v>2</v>
      </c>
      <c r="U16" s="14">
        <v>3</v>
      </c>
      <c r="V16" s="2">
        <v>2</v>
      </c>
      <c r="W16" s="14">
        <f t="shared" si="5"/>
        <v>2.5499999999999998</v>
      </c>
      <c r="X16" s="14"/>
      <c r="Y16" s="2"/>
      <c r="Z16" s="14"/>
      <c r="AA16" s="2"/>
      <c r="AB16" s="14">
        <f t="shared" si="6"/>
        <v>0</v>
      </c>
      <c r="AC16" s="3"/>
      <c r="AD16" s="2"/>
      <c r="AE16" s="3"/>
      <c r="AF16" s="2"/>
      <c r="AG16" s="14">
        <f t="shared" si="7"/>
        <v>0</v>
      </c>
      <c r="AH16" s="3"/>
      <c r="AI16" s="2"/>
      <c r="AJ16" s="3"/>
      <c r="AK16" s="2"/>
      <c r="AL16" s="14">
        <f t="shared" si="8"/>
        <v>0</v>
      </c>
      <c r="AM16" s="14">
        <f t="shared" si="9"/>
        <v>0</v>
      </c>
      <c r="AN16" s="2"/>
      <c r="AO16" s="14">
        <f t="shared" si="10"/>
        <v>0</v>
      </c>
      <c r="AP16" s="2"/>
      <c r="AQ16" s="14">
        <f t="shared" si="11"/>
        <v>0</v>
      </c>
      <c r="AR16" s="14">
        <f t="shared" si="12"/>
        <v>0</v>
      </c>
      <c r="AS16" s="2"/>
      <c r="AT16" s="14">
        <f t="shared" si="13"/>
        <v>0</v>
      </c>
      <c r="AU16" s="2"/>
      <c r="AV16" s="14">
        <f t="shared" si="14"/>
        <v>0</v>
      </c>
      <c r="AW16" s="14">
        <f t="shared" si="15"/>
        <v>1.6950000000000001</v>
      </c>
      <c r="AX16" s="2">
        <v>10</v>
      </c>
      <c r="AY16" s="14">
        <f t="shared" si="16"/>
        <v>0</v>
      </c>
      <c r="AZ16" s="2"/>
      <c r="BA16" s="14">
        <f t="shared" si="17"/>
        <v>1.6950000000000001</v>
      </c>
      <c r="BB16" s="3"/>
      <c r="BC16" s="2"/>
      <c r="BD16" s="3"/>
      <c r="BE16" s="2"/>
      <c r="BF16" s="14">
        <f t="shared" si="18"/>
        <v>0</v>
      </c>
      <c r="BG16" s="3">
        <v>26</v>
      </c>
      <c r="BH16" s="2">
        <v>1</v>
      </c>
      <c r="BI16" s="3">
        <v>26</v>
      </c>
      <c r="BJ16" s="2">
        <v>1</v>
      </c>
      <c r="BK16" s="14">
        <f t="shared" si="19"/>
        <v>22.1</v>
      </c>
      <c r="BL16" s="14">
        <f t="shared" si="20"/>
        <v>0</v>
      </c>
      <c r="BM16" s="2"/>
      <c r="BN16" s="14">
        <f t="shared" si="21"/>
        <v>0</v>
      </c>
      <c r="BO16" s="16"/>
      <c r="BP16" s="14">
        <f t="shared" si="22"/>
        <v>0</v>
      </c>
      <c r="BQ16" s="19">
        <f t="shared" si="23"/>
        <v>24.650000000000002</v>
      </c>
      <c r="BR16" s="19">
        <f t="shared" si="24"/>
        <v>30.695</v>
      </c>
    </row>
    <row r="17" spans="1:70">
      <c r="A17" s="2">
        <v>13</v>
      </c>
      <c r="B17" s="15" t="s">
        <v>13</v>
      </c>
      <c r="C17" s="2">
        <v>3</v>
      </c>
      <c r="D17" s="14">
        <f t="shared" si="0"/>
        <v>0</v>
      </c>
      <c r="E17" s="2"/>
      <c r="F17" s="14">
        <f t="shared" si="1"/>
        <v>0</v>
      </c>
      <c r="G17" s="2"/>
      <c r="H17" s="14">
        <f t="shared" si="2"/>
        <v>0</v>
      </c>
      <c r="I17" s="3"/>
      <c r="J17" s="2"/>
      <c r="K17" s="3"/>
      <c r="L17" s="2"/>
      <c r="M17" s="14">
        <f t="shared" si="3"/>
        <v>0</v>
      </c>
      <c r="N17" s="14"/>
      <c r="O17" s="2"/>
      <c r="P17" s="14"/>
      <c r="Q17" s="2"/>
      <c r="R17" s="14">
        <f t="shared" si="4"/>
        <v>0</v>
      </c>
      <c r="S17" s="14"/>
      <c r="T17" s="2"/>
      <c r="U17" s="14"/>
      <c r="V17" s="2"/>
      <c r="W17" s="14">
        <f t="shared" si="5"/>
        <v>0</v>
      </c>
      <c r="X17" s="14"/>
      <c r="Y17" s="2"/>
      <c r="Z17" s="14"/>
      <c r="AA17" s="2"/>
      <c r="AB17" s="14">
        <f t="shared" si="6"/>
        <v>0</v>
      </c>
      <c r="AC17" s="3"/>
      <c r="AD17" s="2"/>
      <c r="AE17" s="3"/>
      <c r="AF17" s="2"/>
      <c r="AG17" s="14">
        <f t="shared" si="7"/>
        <v>0</v>
      </c>
      <c r="AH17" s="3">
        <v>150</v>
      </c>
      <c r="AI17" s="2">
        <v>1</v>
      </c>
      <c r="AJ17" s="3">
        <v>150</v>
      </c>
      <c r="AK17" s="2">
        <v>1</v>
      </c>
      <c r="AL17" s="14">
        <f t="shared" si="8"/>
        <v>127.5</v>
      </c>
      <c r="AM17" s="14">
        <f t="shared" si="9"/>
        <v>0</v>
      </c>
      <c r="AN17" s="2"/>
      <c r="AO17" s="14">
        <f t="shared" si="10"/>
        <v>0</v>
      </c>
      <c r="AP17" s="2"/>
      <c r="AQ17" s="14">
        <f t="shared" si="11"/>
        <v>0</v>
      </c>
      <c r="AR17" s="14">
        <f t="shared" si="12"/>
        <v>0</v>
      </c>
      <c r="AS17" s="2"/>
      <c r="AT17" s="14">
        <f t="shared" si="13"/>
        <v>0</v>
      </c>
      <c r="AU17" s="2"/>
      <c r="AV17" s="14">
        <f t="shared" si="14"/>
        <v>0</v>
      </c>
      <c r="AW17" s="14">
        <f t="shared" si="15"/>
        <v>0</v>
      </c>
      <c r="AX17" s="2"/>
      <c r="AY17" s="14">
        <f t="shared" si="16"/>
        <v>0</v>
      </c>
      <c r="AZ17" s="2"/>
      <c r="BA17" s="14">
        <f t="shared" si="17"/>
        <v>0</v>
      </c>
      <c r="BB17" s="3">
        <v>103.75</v>
      </c>
      <c r="BC17" s="2">
        <v>41.5</v>
      </c>
      <c r="BD17" s="3">
        <v>103.75</v>
      </c>
      <c r="BE17" s="2">
        <v>41.5</v>
      </c>
      <c r="BF17" s="14">
        <f t="shared" si="18"/>
        <v>88.1875</v>
      </c>
      <c r="BG17" s="3"/>
      <c r="BH17" s="2"/>
      <c r="BI17" s="3"/>
      <c r="BJ17" s="2"/>
      <c r="BK17" s="14">
        <f t="shared" si="19"/>
        <v>0</v>
      </c>
      <c r="BL17" s="14">
        <f t="shared" si="20"/>
        <v>0</v>
      </c>
      <c r="BM17" s="2"/>
      <c r="BN17" s="14">
        <f t="shared" si="21"/>
        <v>0</v>
      </c>
      <c r="BO17" s="2"/>
      <c r="BP17" s="14">
        <f t="shared" si="22"/>
        <v>0</v>
      </c>
      <c r="BQ17" s="19">
        <f t="shared" si="23"/>
        <v>215.6875</v>
      </c>
      <c r="BR17" s="19">
        <f t="shared" si="24"/>
        <v>253.75</v>
      </c>
    </row>
    <row r="18" spans="1:70">
      <c r="A18" s="2">
        <v>14</v>
      </c>
      <c r="B18" s="15" t="s">
        <v>13</v>
      </c>
      <c r="C18" s="2">
        <v>5</v>
      </c>
      <c r="D18" s="14">
        <f t="shared" si="0"/>
        <v>0</v>
      </c>
      <c r="E18" s="2"/>
      <c r="F18" s="14">
        <f t="shared" si="1"/>
        <v>0</v>
      </c>
      <c r="G18" s="2"/>
      <c r="H18" s="14">
        <f t="shared" si="2"/>
        <v>0</v>
      </c>
      <c r="I18" s="3"/>
      <c r="J18" s="2"/>
      <c r="K18" s="3"/>
      <c r="L18" s="2"/>
      <c r="M18" s="14">
        <f t="shared" si="3"/>
        <v>0</v>
      </c>
      <c r="N18" s="14"/>
      <c r="O18" s="2"/>
      <c r="P18" s="14"/>
      <c r="Q18" s="2"/>
      <c r="R18" s="14">
        <f t="shared" si="4"/>
        <v>0</v>
      </c>
      <c r="S18" s="14"/>
      <c r="T18" s="2"/>
      <c r="U18" s="14"/>
      <c r="V18" s="2"/>
      <c r="W18" s="14">
        <f t="shared" si="5"/>
        <v>0</v>
      </c>
      <c r="X18" s="14"/>
      <c r="Y18" s="2"/>
      <c r="Z18" s="14"/>
      <c r="AA18" s="2"/>
      <c r="AB18" s="14">
        <f t="shared" si="6"/>
        <v>0</v>
      </c>
      <c r="AC18" s="3">
        <v>98.5</v>
      </c>
      <c r="AD18" s="2">
        <v>98.5</v>
      </c>
      <c r="AE18" s="3">
        <v>98.5</v>
      </c>
      <c r="AF18" s="2">
        <v>98.5</v>
      </c>
      <c r="AG18" s="14">
        <f t="shared" si="7"/>
        <v>83.724999999999994</v>
      </c>
      <c r="AH18" s="3"/>
      <c r="AI18" s="2"/>
      <c r="AJ18" s="3"/>
      <c r="AK18" s="2"/>
      <c r="AL18" s="14">
        <f t="shared" si="8"/>
        <v>0</v>
      </c>
      <c r="AM18" s="14">
        <f t="shared" si="9"/>
        <v>0</v>
      </c>
      <c r="AN18" s="2"/>
      <c r="AO18" s="14">
        <f t="shared" si="10"/>
        <v>0</v>
      </c>
      <c r="AP18" s="2"/>
      <c r="AQ18" s="14">
        <f t="shared" si="11"/>
        <v>0</v>
      </c>
      <c r="AR18" s="14">
        <f t="shared" si="12"/>
        <v>0</v>
      </c>
      <c r="AS18" s="2"/>
      <c r="AT18" s="14">
        <f t="shared" si="13"/>
        <v>0</v>
      </c>
      <c r="AU18" s="2"/>
      <c r="AV18" s="14">
        <f t="shared" si="14"/>
        <v>0</v>
      </c>
      <c r="AW18" s="14">
        <f t="shared" si="15"/>
        <v>0</v>
      </c>
      <c r="AX18" s="2"/>
      <c r="AY18" s="14">
        <f t="shared" si="16"/>
        <v>0</v>
      </c>
      <c r="AZ18" s="2"/>
      <c r="BA18" s="14">
        <f t="shared" si="17"/>
        <v>0</v>
      </c>
      <c r="BB18" s="3">
        <v>100</v>
      </c>
      <c r="BC18" s="2">
        <v>40</v>
      </c>
      <c r="BD18" s="3">
        <v>100</v>
      </c>
      <c r="BE18" s="2">
        <v>40</v>
      </c>
      <c r="BF18" s="14">
        <f t="shared" si="18"/>
        <v>85</v>
      </c>
      <c r="BG18" s="3"/>
      <c r="BH18" s="2"/>
      <c r="BI18" s="3"/>
      <c r="BJ18" s="2"/>
      <c r="BK18" s="14">
        <f t="shared" si="19"/>
        <v>0</v>
      </c>
      <c r="BL18" s="14">
        <f t="shared" si="20"/>
        <v>7.9200000000000008</v>
      </c>
      <c r="BM18" s="2">
        <v>7.2</v>
      </c>
      <c r="BN18" s="14">
        <f t="shared" si="21"/>
        <v>7.9200000000000008</v>
      </c>
      <c r="BO18" s="2">
        <v>7.2</v>
      </c>
      <c r="BP18" s="14">
        <f t="shared" si="22"/>
        <v>6.7320000000000011</v>
      </c>
      <c r="BQ18" s="19">
        <f t="shared" si="23"/>
        <v>175.45699999999999</v>
      </c>
      <c r="BR18" s="19">
        <f t="shared" si="24"/>
        <v>206.42000000000002</v>
      </c>
    </row>
    <row r="19" spans="1:70">
      <c r="A19" s="2">
        <v>15</v>
      </c>
      <c r="B19" s="15" t="s">
        <v>14</v>
      </c>
      <c r="C19" s="2">
        <v>7</v>
      </c>
      <c r="D19" s="14">
        <f t="shared" si="0"/>
        <v>0</v>
      </c>
      <c r="E19" s="2"/>
      <c r="F19" s="14">
        <f t="shared" si="1"/>
        <v>0</v>
      </c>
      <c r="G19" s="2"/>
      <c r="H19" s="14">
        <f t="shared" si="2"/>
        <v>0</v>
      </c>
      <c r="I19" s="3"/>
      <c r="J19" s="2"/>
      <c r="K19" s="3"/>
      <c r="L19" s="2"/>
      <c r="M19" s="14">
        <f t="shared" si="3"/>
        <v>0</v>
      </c>
      <c r="N19" s="14"/>
      <c r="O19" s="2"/>
      <c r="P19" s="14"/>
      <c r="Q19" s="2"/>
      <c r="R19" s="14">
        <f t="shared" si="4"/>
        <v>0</v>
      </c>
      <c r="S19" s="14"/>
      <c r="T19" s="2"/>
      <c r="U19" s="14"/>
      <c r="V19" s="2"/>
      <c r="W19" s="14">
        <f t="shared" si="5"/>
        <v>0</v>
      </c>
      <c r="X19" s="14"/>
      <c r="Y19" s="2"/>
      <c r="Z19" s="14"/>
      <c r="AA19" s="2"/>
      <c r="AB19" s="14">
        <f t="shared" si="6"/>
        <v>0</v>
      </c>
      <c r="AC19" s="3">
        <v>74</v>
      </c>
      <c r="AD19" s="2">
        <v>74</v>
      </c>
      <c r="AE19" s="3">
        <v>74</v>
      </c>
      <c r="AF19" s="2">
        <v>74</v>
      </c>
      <c r="AG19" s="14">
        <f t="shared" si="7"/>
        <v>62.9</v>
      </c>
      <c r="AH19" s="3"/>
      <c r="AI19" s="2"/>
      <c r="AJ19" s="3"/>
      <c r="AK19" s="2"/>
      <c r="AL19" s="14">
        <f t="shared" si="8"/>
        <v>0</v>
      </c>
      <c r="AM19" s="14">
        <f t="shared" si="9"/>
        <v>0</v>
      </c>
      <c r="AN19" s="2"/>
      <c r="AO19" s="14">
        <f t="shared" si="10"/>
        <v>0</v>
      </c>
      <c r="AP19" s="2"/>
      <c r="AQ19" s="14">
        <f t="shared" si="11"/>
        <v>0</v>
      </c>
      <c r="AR19" s="14">
        <f t="shared" si="12"/>
        <v>0</v>
      </c>
      <c r="AS19" s="2"/>
      <c r="AT19" s="14">
        <f t="shared" si="13"/>
        <v>0</v>
      </c>
      <c r="AU19" s="2"/>
      <c r="AV19" s="14">
        <f t="shared" si="14"/>
        <v>0</v>
      </c>
      <c r="AW19" s="14">
        <f t="shared" si="15"/>
        <v>0</v>
      </c>
      <c r="AX19" s="2"/>
      <c r="AY19" s="14">
        <f t="shared" si="16"/>
        <v>0</v>
      </c>
      <c r="AZ19" s="2"/>
      <c r="BA19" s="14">
        <f t="shared" si="17"/>
        <v>0</v>
      </c>
      <c r="BB19" s="3">
        <v>50</v>
      </c>
      <c r="BC19" s="2">
        <v>20</v>
      </c>
      <c r="BD19" s="3">
        <v>50</v>
      </c>
      <c r="BE19" s="2">
        <v>20</v>
      </c>
      <c r="BF19" s="14">
        <f t="shared" si="18"/>
        <v>42.5</v>
      </c>
      <c r="BG19" s="3"/>
      <c r="BH19" s="2"/>
      <c r="BI19" s="3"/>
      <c r="BJ19" s="2"/>
      <c r="BK19" s="14">
        <f t="shared" si="19"/>
        <v>0</v>
      </c>
      <c r="BL19" s="14">
        <f t="shared" si="20"/>
        <v>0</v>
      </c>
      <c r="BM19" s="2"/>
      <c r="BN19" s="14">
        <f t="shared" si="21"/>
        <v>0</v>
      </c>
      <c r="BO19" s="2"/>
      <c r="BP19" s="14">
        <f t="shared" si="22"/>
        <v>0</v>
      </c>
      <c r="BQ19" s="19">
        <f t="shared" si="23"/>
        <v>105.4</v>
      </c>
      <c r="BR19" s="19">
        <f t="shared" si="24"/>
        <v>124</v>
      </c>
    </row>
    <row r="20" spans="1:70">
      <c r="A20" s="2">
        <v>16</v>
      </c>
      <c r="B20" s="15" t="s">
        <v>14</v>
      </c>
      <c r="C20" s="2">
        <v>9</v>
      </c>
      <c r="D20" s="14">
        <f t="shared" si="0"/>
        <v>0</v>
      </c>
      <c r="E20" s="2"/>
      <c r="F20" s="14">
        <f t="shared" si="1"/>
        <v>0</v>
      </c>
      <c r="G20" s="2"/>
      <c r="H20" s="14">
        <f t="shared" si="2"/>
        <v>0</v>
      </c>
      <c r="I20" s="3"/>
      <c r="J20" s="2"/>
      <c r="K20" s="3"/>
      <c r="L20" s="2"/>
      <c r="M20" s="14">
        <f t="shared" si="3"/>
        <v>0</v>
      </c>
      <c r="N20" s="14"/>
      <c r="O20" s="2"/>
      <c r="P20" s="14"/>
      <c r="Q20" s="2"/>
      <c r="R20" s="14">
        <f t="shared" si="4"/>
        <v>0</v>
      </c>
      <c r="S20" s="14"/>
      <c r="T20" s="2"/>
      <c r="U20" s="14"/>
      <c r="V20" s="2"/>
      <c r="W20" s="14">
        <f t="shared" si="5"/>
        <v>0</v>
      </c>
      <c r="X20" s="14"/>
      <c r="Y20" s="2"/>
      <c r="Z20" s="14"/>
      <c r="AA20" s="2"/>
      <c r="AB20" s="14">
        <f t="shared" si="6"/>
        <v>0</v>
      </c>
      <c r="AC20" s="3">
        <v>47</v>
      </c>
      <c r="AD20" s="2">
        <v>47</v>
      </c>
      <c r="AE20" s="3">
        <v>47</v>
      </c>
      <c r="AF20" s="2">
        <v>47</v>
      </c>
      <c r="AG20" s="14">
        <f t="shared" si="7"/>
        <v>39.950000000000003</v>
      </c>
      <c r="AH20" s="3"/>
      <c r="AI20" s="2"/>
      <c r="AJ20" s="3"/>
      <c r="AK20" s="2"/>
      <c r="AL20" s="14">
        <f t="shared" si="8"/>
        <v>0</v>
      </c>
      <c r="AM20" s="14">
        <f t="shared" si="9"/>
        <v>0</v>
      </c>
      <c r="AN20" s="2"/>
      <c r="AO20" s="14">
        <f t="shared" si="10"/>
        <v>0</v>
      </c>
      <c r="AP20" s="2"/>
      <c r="AQ20" s="14">
        <f t="shared" si="11"/>
        <v>0</v>
      </c>
      <c r="AR20" s="14">
        <f t="shared" si="12"/>
        <v>0</v>
      </c>
      <c r="AS20" s="2"/>
      <c r="AT20" s="14">
        <f t="shared" si="13"/>
        <v>0</v>
      </c>
      <c r="AU20" s="2"/>
      <c r="AV20" s="14">
        <f t="shared" si="14"/>
        <v>0</v>
      </c>
      <c r="AW20" s="14">
        <f t="shared" si="15"/>
        <v>0</v>
      </c>
      <c r="AX20" s="2"/>
      <c r="AY20" s="14">
        <f t="shared" si="16"/>
        <v>0</v>
      </c>
      <c r="AZ20" s="2"/>
      <c r="BA20" s="14">
        <f t="shared" si="17"/>
        <v>0</v>
      </c>
      <c r="BB20" s="3"/>
      <c r="BC20" s="2"/>
      <c r="BD20" s="3"/>
      <c r="BE20" s="2"/>
      <c r="BF20" s="14">
        <f t="shared" si="18"/>
        <v>0</v>
      </c>
      <c r="BG20" s="3"/>
      <c r="BH20" s="2"/>
      <c r="BI20" s="3"/>
      <c r="BJ20" s="2"/>
      <c r="BK20" s="14">
        <f t="shared" si="19"/>
        <v>0</v>
      </c>
      <c r="BL20" s="14">
        <f t="shared" si="20"/>
        <v>0</v>
      </c>
      <c r="BM20" s="2"/>
      <c r="BN20" s="14">
        <f t="shared" si="21"/>
        <v>0</v>
      </c>
      <c r="BO20" s="2"/>
      <c r="BP20" s="14">
        <f t="shared" si="22"/>
        <v>0</v>
      </c>
      <c r="BQ20" s="19">
        <f t="shared" si="23"/>
        <v>39.950000000000003</v>
      </c>
      <c r="BR20" s="19">
        <f t="shared" si="24"/>
        <v>47</v>
      </c>
    </row>
    <row r="21" spans="1:70">
      <c r="A21" s="2">
        <v>17</v>
      </c>
      <c r="B21" s="15" t="s">
        <v>15</v>
      </c>
      <c r="C21" s="2">
        <v>30</v>
      </c>
      <c r="D21" s="14">
        <f t="shared" si="0"/>
        <v>10.440000000000001</v>
      </c>
      <c r="E21" s="2">
        <v>20</v>
      </c>
      <c r="F21" s="14">
        <f t="shared" si="1"/>
        <v>10.440000000000001</v>
      </c>
      <c r="G21" s="2">
        <v>20</v>
      </c>
      <c r="H21" s="14">
        <f t="shared" si="2"/>
        <v>8.8740000000000006</v>
      </c>
      <c r="I21" s="3"/>
      <c r="J21" s="2"/>
      <c r="K21" s="3"/>
      <c r="L21" s="2"/>
      <c r="M21" s="14">
        <f t="shared" si="3"/>
        <v>0</v>
      </c>
      <c r="N21" s="14"/>
      <c r="O21" s="2"/>
      <c r="P21" s="14"/>
      <c r="Q21" s="2"/>
      <c r="R21" s="14">
        <f t="shared" si="4"/>
        <v>0</v>
      </c>
      <c r="S21" s="14">
        <v>3</v>
      </c>
      <c r="T21" s="2">
        <v>2</v>
      </c>
      <c r="U21" s="14">
        <v>3</v>
      </c>
      <c r="V21" s="2">
        <v>2</v>
      </c>
      <c r="W21" s="14">
        <f t="shared" si="5"/>
        <v>2.5499999999999998</v>
      </c>
      <c r="X21" s="14"/>
      <c r="Y21" s="2"/>
      <c r="Z21" s="14"/>
      <c r="AA21" s="2"/>
      <c r="AB21" s="14">
        <f t="shared" si="6"/>
        <v>0</v>
      </c>
      <c r="AC21" s="3"/>
      <c r="AD21" s="2"/>
      <c r="AE21" s="3"/>
      <c r="AF21" s="2"/>
      <c r="AG21" s="14">
        <f t="shared" si="7"/>
        <v>0</v>
      </c>
      <c r="AH21" s="3"/>
      <c r="AI21" s="2"/>
      <c r="AJ21" s="3"/>
      <c r="AK21" s="2"/>
      <c r="AL21" s="14">
        <f t="shared" si="8"/>
        <v>0</v>
      </c>
      <c r="AM21" s="14">
        <f t="shared" si="9"/>
        <v>6</v>
      </c>
      <c r="AN21" s="2">
        <v>15</v>
      </c>
      <c r="AO21" s="14">
        <f t="shared" si="10"/>
        <v>6</v>
      </c>
      <c r="AP21" s="2">
        <v>15</v>
      </c>
      <c r="AQ21" s="14">
        <f t="shared" si="11"/>
        <v>5.0999999999999996</v>
      </c>
      <c r="AR21" s="14">
        <f t="shared" si="12"/>
        <v>23.700000000000003</v>
      </c>
      <c r="AS21" s="2">
        <v>30</v>
      </c>
      <c r="AT21" s="14">
        <f t="shared" si="13"/>
        <v>23.700000000000003</v>
      </c>
      <c r="AU21" s="2">
        <v>30</v>
      </c>
      <c r="AV21" s="14">
        <f t="shared" si="14"/>
        <v>20.145000000000003</v>
      </c>
      <c r="AW21" s="14">
        <f t="shared" si="15"/>
        <v>0</v>
      </c>
      <c r="AX21" s="2"/>
      <c r="AY21" s="14">
        <f t="shared" si="16"/>
        <v>0</v>
      </c>
      <c r="AZ21" s="2"/>
      <c r="BA21" s="14">
        <f t="shared" si="17"/>
        <v>0</v>
      </c>
      <c r="BB21" s="3"/>
      <c r="BC21" s="2"/>
      <c r="BD21" s="3"/>
      <c r="BE21" s="2"/>
      <c r="BF21" s="14">
        <f t="shared" si="18"/>
        <v>0</v>
      </c>
      <c r="BG21" s="3"/>
      <c r="BH21" s="2"/>
      <c r="BI21" s="3"/>
      <c r="BJ21" s="2"/>
      <c r="BK21" s="14">
        <f t="shared" si="19"/>
        <v>0</v>
      </c>
      <c r="BL21" s="14">
        <f t="shared" si="20"/>
        <v>0</v>
      </c>
      <c r="BM21" s="2"/>
      <c r="BN21" s="14">
        <f t="shared" si="21"/>
        <v>0</v>
      </c>
      <c r="BO21" s="2"/>
      <c r="BP21" s="14">
        <f t="shared" si="22"/>
        <v>0</v>
      </c>
      <c r="BQ21" s="19">
        <f t="shared" si="23"/>
        <v>36.669000000000004</v>
      </c>
      <c r="BR21" s="19">
        <f t="shared" si="24"/>
        <v>43.14</v>
      </c>
    </row>
    <row r="22" spans="1:70">
      <c r="A22" s="2">
        <v>18</v>
      </c>
      <c r="B22" s="15" t="s">
        <v>15</v>
      </c>
      <c r="C22" s="2">
        <v>32</v>
      </c>
      <c r="D22" s="14">
        <f t="shared" si="0"/>
        <v>0</v>
      </c>
      <c r="E22" s="2"/>
      <c r="F22" s="14">
        <f t="shared" si="1"/>
        <v>0</v>
      </c>
      <c r="G22" s="2"/>
      <c r="H22" s="14">
        <f t="shared" si="2"/>
        <v>0</v>
      </c>
      <c r="I22" s="3"/>
      <c r="J22" s="2"/>
      <c r="K22" s="3"/>
      <c r="L22" s="2"/>
      <c r="M22" s="14">
        <f t="shared" si="3"/>
        <v>0</v>
      </c>
      <c r="N22" s="14"/>
      <c r="O22" s="2"/>
      <c r="P22" s="14"/>
      <c r="Q22" s="2"/>
      <c r="R22" s="14">
        <f t="shared" si="4"/>
        <v>0</v>
      </c>
      <c r="S22" s="14"/>
      <c r="T22" s="2"/>
      <c r="U22" s="14"/>
      <c r="V22" s="2"/>
      <c r="W22" s="14">
        <f t="shared" si="5"/>
        <v>0</v>
      </c>
      <c r="X22" s="14"/>
      <c r="Y22" s="2"/>
      <c r="Z22" s="14"/>
      <c r="AA22" s="2"/>
      <c r="AB22" s="14">
        <f t="shared" si="6"/>
        <v>0</v>
      </c>
      <c r="AC22" s="3">
        <v>2</v>
      </c>
      <c r="AD22" s="2">
        <v>2</v>
      </c>
      <c r="AE22" s="3">
        <v>2</v>
      </c>
      <c r="AF22" s="2">
        <v>2</v>
      </c>
      <c r="AG22" s="14">
        <f t="shared" si="7"/>
        <v>1.7</v>
      </c>
      <c r="AH22" s="3"/>
      <c r="AI22" s="2"/>
      <c r="AJ22" s="3"/>
      <c r="AK22" s="2"/>
      <c r="AL22" s="14">
        <f t="shared" si="8"/>
        <v>0</v>
      </c>
      <c r="AM22" s="14">
        <f t="shared" si="9"/>
        <v>0</v>
      </c>
      <c r="AN22" s="2"/>
      <c r="AO22" s="14">
        <f t="shared" si="10"/>
        <v>0</v>
      </c>
      <c r="AP22" s="2"/>
      <c r="AQ22" s="14">
        <f t="shared" si="11"/>
        <v>0</v>
      </c>
      <c r="AR22" s="14">
        <f t="shared" si="12"/>
        <v>0</v>
      </c>
      <c r="AS22" s="2"/>
      <c r="AT22" s="14">
        <f t="shared" si="13"/>
        <v>0</v>
      </c>
      <c r="AU22" s="2"/>
      <c r="AV22" s="14"/>
      <c r="AW22" s="14">
        <f t="shared" si="15"/>
        <v>1.3560000000000001</v>
      </c>
      <c r="AX22" s="2">
        <v>8</v>
      </c>
      <c r="AY22" s="14">
        <f t="shared" si="16"/>
        <v>0</v>
      </c>
      <c r="AZ22" s="2"/>
      <c r="BA22" s="14">
        <f t="shared" si="17"/>
        <v>1.3560000000000001</v>
      </c>
      <c r="BB22" s="3"/>
      <c r="BC22" s="2"/>
      <c r="BD22" s="3"/>
      <c r="BE22" s="2"/>
      <c r="BF22" s="14">
        <f t="shared" si="18"/>
        <v>0</v>
      </c>
      <c r="BG22" s="3"/>
      <c r="BH22" s="2"/>
      <c r="BI22" s="3"/>
      <c r="BJ22" s="2"/>
      <c r="BK22" s="14">
        <f t="shared" si="19"/>
        <v>0</v>
      </c>
      <c r="BL22" s="14">
        <f t="shared" si="20"/>
        <v>14.3</v>
      </c>
      <c r="BM22" s="2">
        <v>13</v>
      </c>
      <c r="BN22" s="14">
        <f t="shared" si="21"/>
        <v>14.3</v>
      </c>
      <c r="BO22" s="2">
        <v>13</v>
      </c>
      <c r="BP22" s="14">
        <f t="shared" si="22"/>
        <v>12.155000000000001</v>
      </c>
      <c r="BQ22" s="19">
        <f t="shared" si="23"/>
        <v>13.855</v>
      </c>
      <c r="BR22" s="19">
        <f t="shared" si="24"/>
        <v>17.656000000000002</v>
      </c>
    </row>
    <row r="23" spans="1:70">
      <c r="A23" s="2">
        <v>19</v>
      </c>
      <c r="B23" s="15" t="s">
        <v>15</v>
      </c>
      <c r="C23" s="2">
        <v>34</v>
      </c>
      <c r="D23" s="14">
        <f t="shared" si="0"/>
        <v>0</v>
      </c>
      <c r="E23" s="2"/>
      <c r="F23" s="14">
        <f t="shared" si="1"/>
        <v>0</v>
      </c>
      <c r="G23" s="2"/>
      <c r="H23" s="14">
        <f t="shared" si="2"/>
        <v>0</v>
      </c>
      <c r="I23" s="3"/>
      <c r="J23" s="2"/>
      <c r="K23" s="3"/>
      <c r="L23" s="2"/>
      <c r="M23" s="14">
        <f t="shared" si="3"/>
        <v>0</v>
      </c>
      <c r="N23" s="14"/>
      <c r="O23" s="2"/>
      <c r="P23" s="14"/>
      <c r="Q23" s="2"/>
      <c r="R23" s="14">
        <f t="shared" si="4"/>
        <v>0</v>
      </c>
      <c r="S23" s="14"/>
      <c r="T23" s="2"/>
      <c r="U23" s="14"/>
      <c r="V23" s="2"/>
      <c r="W23" s="14">
        <f t="shared" si="5"/>
        <v>0</v>
      </c>
      <c r="X23" s="14"/>
      <c r="Y23" s="2"/>
      <c r="Z23" s="14"/>
      <c r="AA23" s="2"/>
      <c r="AB23" s="14">
        <f t="shared" si="6"/>
        <v>0</v>
      </c>
      <c r="AC23" s="3">
        <v>95.5</v>
      </c>
      <c r="AD23" s="2">
        <v>95.5</v>
      </c>
      <c r="AE23" s="3">
        <v>95.5</v>
      </c>
      <c r="AF23" s="2">
        <v>95.5</v>
      </c>
      <c r="AG23" s="14">
        <f t="shared" si="7"/>
        <v>81.174999999999997</v>
      </c>
      <c r="AH23" s="3"/>
      <c r="AI23" s="2"/>
      <c r="AJ23" s="3"/>
      <c r="AK23" s="2"/>
      <c r="AL23" s="14">
        <f t="shared" si="8"/>
        <v>0</v>
      </c>
      <c r="AM23" s="14">
        <f t="shared" si="9"/>
        <v>0</v>
      </c>
      <c r="AN23" s="2"/>
      <c r="AO23" s="14">
        <f t="shared" si="10"/>
        <v>0</v>
      </c>
      <c r="AP23" s="2"/>
      <c r="AQ23" s="14">
        <f t="shared" si="11"/>
        <v>0</v>
      </c>
      <c r="AR23" s="14">
        <f t="shared" si="12"/>
        <v>0</v>
      </c>
      <c r="AS23" s="2"/>
      <c r="AT23" s="14">
        <f t="shared" si="13"/>
        <v>0</v>
      </c>
      <c r="AU23" s="2"/>
      <c r="AV23" s="14">
        <f t="shared" ref="AV23:AV29" si="25">AR23-0.15*AT23</f>
        <v>0</v>
      </c>
      <c r="AW23" s="14">
        <f t="shared" si="15"/>
        <v>1.3560000000000001</v>
      </c>
      <c r="AX23" s="2">
        <v>8</v>
      </c>
      <c r="AY23" s="14">
        <f t="shared" si="16"/>
        <v>0</v>
      </c>
      <c r="AZ23" s="2"/>
      <c r="BA23" s="14">
        <f t="shared" si="17"/>
        <v>1.3560000000000001</v>
      </c>
      <c r="BB23" s="3"/>
      <c r="BC23" s="2"/>
      <c r="BD23" s="3"/>
      <c r="BE23" s="2"/>
      <c r="BF23" s="14">
        <f t="shared" si="18"/>
        <v>0</v>
      </c>
      <c r="BG23" s="3"/>
      <c r="BH23" s="2"/>
      <c r="BI23" s="3"/>
      <c r="BJ23" s="2"/>
      <c r="BK23" s="14">
        <f t="shared" si="19"/>
        <v>0</v>
      </c>
      <c r="BL23" s="14">
        <f t="shared" si="20"/>
        <v>0</v>
      </c>
      <c r="BM23" s="2"/>
      <c r="BN23" s="14">
        <f t="shared" si="21"/>
        <v>0</v>
      </c>
      <c r="BO23" s="2"/>
      <c r="BP23" s="14">
        <f t="shared" si="22"/>
        <v>0</v>
      </c>
      <c r="BQ23" s="19">
        <f t="shared" si="23"/>
        <v>81.174999999999997</v>
      </c>
      <c r="BR23" s="19">
        <f t="shared" si="24"/>
        <v>96.855999999999995</v>
      </c>
    </row>
    <row r="24" spans="1:70">
      <c r="A24" s="2">
        <v>20</v>
      </c>
      <c r="B24" s="15" t="s">
        <v>15</v>
      </c>
      <c r="C24" s="2">
        <v>36</v>
      </c>
      <c r="D24" s="14">
        <f t="shared" si="0"/>
        <v>5.2200000000000006</v>
      </c>
      <c r="E24" s="2">
        <v>10</v>
      </c>
      <c r="F24" s="14">
        <f t="shared" si="1"/>
        <v>0</v>
      </c>
      <c r="G24" s="2"/>
      <c r="H24" s="14">
        <f t="shared" si="2"/>
        <v>5.2200000000000006</v>
      </c>
      <c r="I24" s="3"/>
      <c r="J24" s="2"/>
      <c r="K24" s="3"/>
      <c r="L24" s="2"/>
      <c r="M24" s="14">
        <f t="shared" si="3"/>
        <v>0</v>
      </c>
      <c r="N24" s="14"/>
      <c r="O24" s="2"/>
      <c r="P24" s="14"/>
      <c r="Q24" s="2"/>
      <c r="R24" s="14">
        <f t="shared" si="4"/>
        <v>0</v>
      </c>
      <c r="S24" s="14"/>
      <c r="T24" s="2"/>
      <c r="U24" s="14"/>
      <c r="V24" s="2"/>
      <c r="W24" s="14">
        <f t="shared" si="5"/>
        <v>0</v>
      </c>
      <c r="X24" s="14"/>
      <c r="Y24" s="2"/>
      <c r="Z24" s="14"/>
      <c r="AA24" s="2"/>
      <c r="AB24" s="14">
        <f t="shared" si="6"/>
        <v>0</v>
      </c>
      <c r="AC24" s="3">
        <v>30.5</v>
      </c>
      <c r="AD24" s="2">
        <v>30.5</v>
      </c>
      <c r="AE24" s="3">
        <v>30.5</v>
      </c>
      <c r="AF24" s="2">
        <v>30.5</v>
      </c>
      <c r="AG24" s="14">
        <f t="shared" si="7"/>
        <v>25.925000000000001</v>
      </c>
      <c r="AH24" s="3"/>
      <c r="AI24" s="2"/>
      <c r="AJ24" s="3"/>
      <c r="AK24" s="2"/>
      <c r="AL24" s="14">
        <f t="shared" si="8"/>
        <v>0</v>
      </c>
      <c r="AM24" s="14">
        <f t="shared" si="9"/>
        <v>4.4000000000000004</v>
      </c>
      <c r="AN24" s="2">
        <v>11</v>
      </c>
      <c r="AO24" s="14">
        <f t="shared" si="10"/>
        <v>4.4000000000000004</v>
      </c>
      <c r="AP24" s="2">
        <v>11</v>
      </c>
      <c r="AQ24" s="14">
        <f t="shared" si="11"/>
        <v>3.74</v>
      </c>
      <c r="AR24" s="14">
        <f t="shared" si="12"/>
        <v>0</v>
      </c>
      <c r="AS24" s="2"/>
      <c r="AT24" s="14">
        <f t="shared" si="13"/>
        <v>0</v>
      </c>
      <c r="AU24" s="2"/>
      <c r="AV24" s="14">
        <f t="shared" si="25"/>
        <v>0</v>
      </c>
      <c r="AW24" s="14">
        <f t="shared" si="15"/>
        <v>0</v>
      </c>
      <c r="AX24" s="2"/>
      <c r="AY24" s="14">
        <f t="shared" si="16"/>
        <v>0</v>
      </c>
      <c r="AZ24" s="2"/>
      <c r="BA24" s="14">
        <f t="shared" si="17"/>
        <v>0</v>
      </c>
      <c r="BB24" s="3"/>
      <c r="BC24" s="2"/>
      <c r="BD24" s="3"/>
      <c r="BE24" s="2"/>
      <c r="BF24" s="14">
        <f t="shared" si="18"/>
        <v>0</v>
      </c>
      <c r="BG24" s="3"/>
      <c r="BH24" s="2"/>
      <c r="BI24" s="3"/>
      <c r="BJ24" s="2"/>
      <c r="BK24" s="14">
        <f t="shared" si="19"/>
        <v>0</v>
      </c>
      <c r="BL24" s="14">
        <f t="shared" si="20"/>
        <v>0</v>
      </c>
      <c r="BM24" s="2"/>
      <c r="BN24" s="14">
        <f t="shared" si="21"/>
        <v>0</v>
      </c>
      <c r="BO24" s="2"/>
      <c r="BP24" s="14">
        <f t="shared" si="22"/>
        <v>0</v>
      </c>
      <c r="BQ24" s="19">
        <f t="shared" si="23"/>
        <v>34.885000000000005</v>
      </c>
      <c r="BR24" s="19">
        <f t="shared" si="24"/>
        <v>40.119999999999997</v>
      </c>
    </row>
    <row r="25" spans="1:70">
      <c r="A25" s="2">
        <v>21</v>
      </c>
      <c r="B25" s="15" t="s">
        <v>15</v>
      </c>
      <c r="C25" s="2">
        <v>38</v>
      </c>
      <c r="D25" s="14">
        <f t="shared" si="0"/>
        <v>0</v>
      </c>
      <c r="E25" s="2"/>
      <c r="F25" s="14">
        <f t="shared" si="1"/>
        <v>0</v>
      </c>
      <c r="G25" s="2"/>
      <c r="H25" s="14">
        <f t="shared" si="2"/>
        <v>0</v>
      </c>
      <c r="I25" s="3"/>
      <c r="J25" s="2"/>
      <c r="K25" s="3"/>
      <c r="L25" s="2"/>
      <c r="M25" s="14">
        <f t="shared" si="3"/>
        <v>0</v>
      </c>
      <c r="N25" s="14"/>
      <c r="O25" s="2"/>
      <c r="P25" s="14"/>
      <c r="Q25" s="2"/>
      <c r="R25" s="14">
        <f t="shared" si="4"/>
        <v>0</v>
      </c>
      <c r="S25" s="14"/>
      <c r="T25" s="2"/>
      <c r="U25" s="14"/>
      <c r="V25" s="2"/>
      <c r="W25" s="14">
        <f t="shared" si="5"/>
        <v>0</v>
      </c>
      <c r="X25" s="14"/>
      <c r="Y25" s="2"/>
      <c r="Z25" s="14"/>
      <c r="AA25" s="2"/>
      <c r="AB25" s="14">
        <f t="shared" si="6"/>
        <v>0</v>
      </c>
      <c r="AC25" s="3">
        <v>52.6</v>
      </c>
      <c r="AD25" s="2">
        <v>52.6</v>
      </c>
      <c r="AE25" s="3">
        <v>52.6</v>
      </c>
      <c r="AF25" s="2">
        <v>52.6</v>
      </c>
      <c r="AG25" s="14">
        <f t="shared" si="7"/>
        <v>44.71</v>
      </c>
      <c r="AH25" s="3"/>
      <c r="AI25" s="2"/>
      <c r="AJ25" s="3"/>
      <c r="AK25" s="2"/>
      <c r="AL25" s="14">
        <f t="shared" si="8"/>
        <v>0</v>
      </c>
      <c r="AM25" s="14">
        <f t="shared" si="9"/>
        <v>4</v>
      </c>
      <c r="AN25" s="2">
        <v>10</v>
      </c>
      <c r="AO25" s="14">
        <f t="shared" si="10"/>
        <v>4</v>
      </c>
      <c r="AP25" s="2">
        <v>10</v>
      </c>
      <c r="AQ25" s="14">
        <f t="shared" si="11"/>
        <v>3.4</v>
      </c>
      <c r="AR25" s="14">
        <f t="shared" si="12"/>
        <v>0</v>
      </c>
      <c r="AS25" s="2"/>
      <c r="AT25" s="14">
        <f t="shared" si="13"/>
        <v>0</v>
      </c>
      <c r="AU25" s="2"/>
      <c r="AV25" s="14">
        <f t="shared" si="25"/>
        <v>0</v>
      </c>
      <c r="AW25" s="14">
        <f t="shared" si="15"/>
        <v>1.0170000000000001</v>
      </c>
      <c r="AX25" s="2">
        <v>6</v>
      </c>
      <c r="AY25" s="14">
        <f t="shared" si="16"/>
        <v>0</v>
      </c>
      <c r="AZ25" s="2"/>
      <c r="BA25" s="14">
        <f t="shared" si="17"/>
        <v>1.0170000000000001</v>
      </c>
      <c r="BB25" s="3"/>
      <c r="BC25" s="2"/>
      <c r="BD25" s="3"/>
      <c r="BE25" s="2"/>
      <c r="BF25" s="14">
        <f t="shared" si="18"/>
        <v>0</v>
      </c>
      <c r="BG25" s="3"/>
      <c r="BH25" s="2"/>
      <c r="BI25" s="3"/>
      <c r="BJ25" s="2"/>
      <c r="BK25" s="14">
        <f t="shared" si="19"/>
        <v>0</v>
      </c>
      <c r="BL25" s="14">
        <f t="shared" si="20"/>
        <v>0</v>
      </c>
      <c r="BM25" s="2"/>
      <c r="BN25" s="14">
        <f t="shared" si="21"/>
        <v>0</v>
      </c>
      <c r="BO25" s="2"/>
      <c r="BP25" s="14">
        <f t="shared" si="22"/>
        <v>0</v>
      </c>
      <c r="BQ25" s="19">
        <f t="shared" si="23"/>
        <v>48.11</v>
      </c>
      <c r="BR25" s="19">
        <f t="shared" si="24"/>
        <v>57.617000000000004</v>
      </c>
    </row>
    <row r="26" spans="1:70">
      <c r="A26" s="2">
        <v>22</v>
      </c>
      <c r="B26" s="15" t="s">
        <v>15</v>
      </c>
      <c r="C26" s="2">
        <v>46</v>
      </c>
      <c r="D26" s="14">
        <f t="shared" si="0"/>
        <v>0</v>
      </c>
      <c r="E26" s="2"/>
      <c r="F26" s="14">
        <f t="shared" si="1"/>
        <v>0</v>
      </c>
      <c r="G26" s="2"/>
      <c r="H26" s="14">
        <f t="shared" si="2"/>
        <v>0</v>
      </c>
      <c r="I26" s="3"/>
      <c r="J26" s="2"/>
      <c r="K26" s="3"/>
      <c r="L26" s="2"/>
      <c r="M26" s="14">
        <f t="shared" si="3"/>
        <v>0</v>
      </c>
      <c r="N26" s="14"/>
      <c r="O26" s="2"/>
      <c r="P26" s="14"/>
      <c r="Q26" s="2"/>
      <c r="R26" s="14">
        <f t="shared" si="4"/>
        <v>0</v>
      </c>
      <c r="S26" s="14">
        <v>6</v>
      </c>
      <c r="T26" s="2">
        <v>4</v>
      </c>
      <c r="U26" s="14">
        <v>6</v>
      </c>
      <c r="V26" s="2">
        <v>4</v>
      </c>
      <c r="W26" s="14">
        <f t="shared" si="5"/>
        <v>5.0999999999999996</v>
      </c>
      <c r="X26" s="14">
        <v>26</v>
      </c>
      <c r="Y26" s="2">
        <v>20</v>
      </c>
      <c r="Z26" s="14">
        <v>26</v>
      </c>
      <c r="AA26" s="2">
        <v>20</v>
      </c>
      <c r="AB26" s="14">
        <f t="shared" si="6"/>
        <v>22.1</v>
      </c>
      <c r="AC26" s="3">
        <v>22</v>
      </c>
      <c r="AD26" s="2">
        <v>22</v>
      </c>
      <c r="AE26" s="3">
        <v>22</v>
      </c>
      <c r="AF26" s="2">
        <v>22</v>
      </c>
      <c r="AG26" s="14">
        <f t="shared" si="7"/>
        <v>18.7</v>
      </c>
      <c r="AH26" s="3"/>
      <c r="AI26" s="2"/>
      <c r="AJ26" s="3"/>
      <c r="AK26" s="2"/>
      <c r="AL26" s="14">
        <f t="shared" si="8"/>
        <v>0</v>
      </c>
      <c r="AM26" s="14">
        <f t="shared" si="9"/>
        <v>4</v>
      </c>
      <c r="AN26" s="2">
        <v>10</v>
      </c>
      <c r="AO26" s="14">
        <f t="shared" si="10"/>
        <v>4</v>
      </c>
      <c r="AP26" s="2">
        <v>10</v>
      </c>
      <c r="AQ26" s="14">
        <f t="shared" si="11"/>
        <v>3.4</v>
      </c>
      <c r="AR26" s="14">
        <f t="shared" si="12"/>
        <v>0</v>
      </c>
      <c r="AS26" s="2"/>
      <c r="AT26" s="14">
        <f t="shared" si="13"/>
        <v>0</v>
      </c>
      <c r="AU26" s="2"/>
      <c r="AV26" s="14">
        <f t="shared" si="25"/>
        <v>0</v>
      </c>
      <c r="AW26" s="14">
        <f t="shared" si="15"/>
        <v>1.3560000000000001</v>
      </c>
      <c r="AX26" s="2">
        <v>8</v>
      </c>
      <c r="AY26" s="14">
        <f t="shared" si="16"/>
        <v>0</v>
      </c>
      <c r="AZ26" s="2"/>
      <c r="BA26" s="14">
        <f t="shared" si="17"/>
        <v>1.3560000000000001</v>
      </c>
      <c r="BB26" s="3"/>
      <c r="BC26" s="2"/>
      <c r="BD26" s="3"/>
      <c r="BE26" s="2"/>
      <c r="BF26" s="14">
        <f t="shared" si="18"/>
        <v>0</v>
      </c>
      <c r="BG26" s="3"/>
      <c r="BH26" s="2"/>
      <c r="BI26" s="3"/>
      <c r="BJ26" s="2"/>
      <c r="BK26" s="14">
        <f t="shared" si="19"/>
        <v>0</v>
      </c>
      <c r="BL26" s="14">
        <f t="shared" si="20"/>
        <v>0</v>
      </c>
      <c r="BM26" s="2"/>
      <c r="BN26" s="14">
        <f t="shared" si="21"/>
        <v>0</v>
      </c>
      <c r="BO26" s="2"/>
      <c r="BP26" s="14">
        <f t="shared" si="22"/>
        <v>0</v>
      </c>
      <c r="BQ26" s="19">
        <f t="shared" si="23"/>
        <v>49.300000000000004</v>
      </c>
      <c r="BR26" s="19">
        <f t="shared" si="24"/>
        <v>59.356000000000002</v>
      </c>
    </row>
    <row r="27" spans="1:70">
      <c r="A27" s="2">
        <v>23</v>
      </c>
      <c r="B27" s="15" t="s">
        <v>15</v>
      </c>
      <c r="C27" s="2">
        <v>48</v>
      </c>
      <c r="D27" s="14">
        <f t="shared" si="0"/>
        <v>0</v>
      </c>
      <c r="E27" s="2"/>
      <c r="F27" s="14">
        <f t="shared" si="1"/>
        <v>0</v>
      </c>
      <c r="G27" s="2"/>
      <c r="H27" s="14">
        <f t="shared" si="2"/>
        <v>0</v>
      </c>
      <c r="I27" s="3"/>
      <c r="J27" s="2"/>
      <c r="K27" s="3"/>
      <c r="L27" s="2"/>
      <c r="M27" s="14">
        <f t="shared" si="3"/>
        <v>0</v>
      </c>
      <c r="N27" s="14"/>
      <c r="O27" s="2"/>
      <c r="P27" s="14"/>
      <c r="Q27" s="2"/>
      <c r="R27" s="14">
        <f t="shared" si="4"/>
        <v>0</v>
      </c>
      <c r="S27" s="14"/>
      <c r="T27" s="2"/>
      <c r="U27" s="14"/>
      <c r="V27" s="2"/>
      <c r="W27" s="14">
        <f t="shared" si="5"/>
        <v>0</v>
      </c>
      <c r="X27" s="14"/>
      <c r="Y27" s="2"/>
      <c r="Z27" s="14"/>
      <c r="AA27" s="2"/>
      <c r="AB27" s="14">
        <f t="shared" si="6"/>
        <v>0</v>
      </c>
      <c r="AC27" s="3">
        <v>22</v>
      </c>
      <c r="AD27" s="2">
        <v>22</v>
      </c>
      <c r="AE27" s="3">
        <v>22</v>
      </c>
      <c r="AF27" s="2">
        <v>22</v>
      </c>
      <c r="AG27" s="14">
        <f t="shared" si="7"/>
        <v>18.7</v>
      </c>
      <c r="AH27" s="3"/>
      <c r="AI27" s="2"/>
      <c r="AJ27" s="3"/>
      <c r="AK27" s="2"/>
      <c r="AL27" s="14">
        <f t="shared" si="8"/>
        <v>0</v>
      </c>
      <c r="AM27" s="14">
        <f t="shared" si="9"/>
        <v>4</v>
      </c>
      <c r="AN27" s="2">
        <v>10</v>
      </c>
      <c r="AO27" s="14">
        <f t="shared" si="10"/>
        <v>4</v>
      </c>
      <c r="AP27" s="2">
        <v>10</v>
      </c>
      <c r="AQ27" s="14">
        <f t="shared" si="11"/>
        <v>3.4</v>
      </c>
      <c r="AR27" s="14">
        <f t="shared" si="12"/>
        <v>0</v>
      </c>
      <c r="AS27" s="2"/>
      <c r="AT27" s="14">
        <f t="shared" si="13"/>
        <v>0</v>
      </c>
      <c r="AU27" s="2"/>
      <c r="AV27" s="14">
        <f t="shared" si="25"/>
        <v>0</v>
      </c>
      <c r="AW27" s="14">
        <f t="shared" si="15"/>
        <v>0</v>
      </c>
      <c r="AX27" s="2"/>
      <c r="AY27" s="14">
        <f t="shared" si="16"/>
        <v>0</v>
      </c>
      <c r="AZ27" s="2"/>
      <c r="BA27" s="14">
        <f t="shared" si="17"/>
        <v>0</v>
      </c>
      <c r="BB27" s="3"/>
      <c r="BC27" s="2"/>
      <c r="BD27" s="3"/>
      <c r="BE27" s="2"/>
      <c r="BF27" s="14">
        <f t="shared" si="18"/>
        <v>0</v>
      </c>
      <c r="BG27" s="3"/>
      <c r="BH27" s="2"/>
      <c r="BI27" s="3"/>
      <c r="BJ27" s="2"/>
      <c r="BK27" s="14">
        <f t="shared" si="19"/>
        <v>0</v>
      </c>
      <c r="BL27" s="14">
        <f t="shared" si="20"/>
        <v>0</v>
      </c>
      <c r="BM27" s="2"/>
      <c r="BN27" s="14">
        <f t="shared" si="21"/>
        <v>0</v>
      </c>
      <c r="BO27" s="2"/>
      <c r="BP27" s="14">
        <f t="shared" si="22"/>
        <v>0</v>
      </c>
      <c r="BQ27" s="19">
        <f t="shared" si="23"/>
        <v>22.099999999999998</v>
      </c>
      <c r="BR27" s="19">
        <f t="shared" si="24"/>
        <v>26</v>
      </c>
    </row>
    <row r="28" spans="1:70">
      <c r="A28" s="2">
        <v>24</v>
      </c>
      <c r="B28" s="15" t="s">
        <v>15</v>
      </c>
      <c r="C28" s="2">
        <v>52</v>
      </c>
      <c r="D28" s="14">
        <f t="shared" si="0"/>
        <v>0</v>
      </c>
      <c r="E28" s="2"/>
      <c r="F28" s="14">
        <f t="shared" si="1"/>
        <v>0</v>
      </c>
      <c r="G28" s="2"/>
      <c r="H28" s="14">
        <f t="shared" si="2"/>
        <v>0</v>
      </c>
      <c r="I28" s="3"/>
      <c r="J28" s="2"/>
      <c r="K28" s="3"/>
      <c r="L28" s="2"/>
      <c r="M28" s="14">
        <f t="shared" si="3"/>
        <v>0</v>
      </c>
      <c r="N28" s="14"/>
      <c r="O28" s="2"/>
      <c r="P28" s="14"/>
      <c r="Q28" s="2"/>
      <c r="R28" s="14">
        <f t="shared" si="4"/>
        <v>0</v>
      </c>
      <c r="S28" s="14"/>
      <c r="T28" s="2"/>
      <c r="U28" s="14"/>
      <c r="V28" s="2"/>
      <c r="W28" s="14">
        <f t="shared" si="5"/>
        <v>0</v>
      </c>
      <c r="X28" s="14">
        <v>6.5</v>
      </c>
      <c r="Y28" s="2">
        <v>5</v>
      </c>
      <c r="Z28" s="14">
        <v>6.5</v>
      </c>
      <c r="AA28" s="2">
        <v>5</v>
      </c>
      <c r="AB28" s="14">
        <f t="shared" si="6"/>
        <v>5.5250000000000004</v>
      </c>
      <c r="AC28" s="3">
        <v>50</v>
      </c>
      <c r="AD28" s="2">
        <v>50</v>
      </c>
      <c r="AE28" s="3">
        <v>50</v>
      </c>
      <c r="AF28" s="2">
        <v>50</v>
      </c>
      <c r="AG28" s="14">
        <f t="shared" si="7"/>
        <v>42.5</v>
      </c>
      <c r="AH28" s="3"/>
      <c r="AI28" s="2"/>
      <c r="AJ28" s="3"/>
      <c r="AK28" s="2"/>
      <c r="AL28" s="14">
        <f t="shared" si="8"/>
        <v>0</v>
      </c>
      <c r="AM28" s="14">
        <f t="shared" si="9"/>
        <v>0</v>
      </c>
      <c r="AN28" s="2"/>
      <c r="AO28" s="14">
        <f t="shared" si="10"/>
        <v>0</v>
      </c>
      <c r="AP28" s="2"/>
      <c r="AQ28" s="14">
        <f t="shared" si="11"/>
        <v>0</v>
      </c>
      <c r="AR28" s="14">
        <f t="shared" si="12"/>
        <v>0</v>
      </c>
      <c r="AS28" s="2"/>
      <c r="AT28" s="14">
        <f t="shared" si="13"/>
        <v>0</v>
      </c>
      <c r="AU28" s="2"/>
      <c r="AV28" s="14">
        <f t="shared" si="25"/>
        <v>0</v>
      </c>
      <c r="AW28" s="14">
        <f t="shared" si="15"/>
        <v>1.0170000000000001</v>
      </c>
      <c r="AX28" s="2">
        <v>6</v>
      </c>
      <c r="AY28" s="14">
        <f t="shared" si="16"/>
        <v>0</v>
      </c>
      <c r="AZ28" s="2"/>
      <c r="BA28" s="14">
        <f t="shared" si="17"/>
        <v>1.0170000000000001</v>
      </c>
      <c r="BB28" s="3">
        <v>100</v>
      </c>
      <c r="BC28" s="2">
        <v>40</v>
      </c>
      <c r="BD28" s="3">
        <v>100</v>
      </c>
      <c r="BE28" s="2">
        <v>40</v>
      </c>
      <c r="BF28" s="14">
        <f t="shared" si="18"/>
        <v>85</v>
      </c>
      <c r="BG28" s="3"/>
      <c r="BH28" s="2"/>
      <c r="BI28" s="3"/>
      <c r="BJ28" s="2"/>
      <c r="BK28" s="14">
        <f t="shared" si="19"/>
        <v>0</v>
      </c>
      <c r="BL28" s="14">
        <f t="shared" si="20"/>
        <v>0</v>
      </c>
      <c r="BM28" s="2"/>
      <c r="BN28" s="14">
        <f t="shared" si="21"/>
        <v>0</v>
      </c>
      <c r="BO28" s="2"/>
      <c r="BP28" s="14">
        <f t="shared" si="22"/>
        <v>0</v>
      </c>
      <c r="BQ28" s="19">
        <f t="shared" si="23"/>
        <v>133.02500000000001</v>
      </c>
      <c r="BR28" s="19">
        <f t="shared" si="24"/>
        <v>157.517</v>
      </c>
    </row>
    <row r="29" spans="1:70">
      <c r="A29" s="2">
        <v>25</v>
      </c>
      <c r="B29" s="15" t="s">
        <v>15</v>
      </c>
      <c r="C29" s="2">
        <v>58</v>
      </c>
      <c r="D29" s="14">
        <f t="shared" si="0"/>
        <v>0</v>
      </c>
      <c r="E29" s="2"/>
      <c r="F29" s="14">
        <f t="shared" si="1"/>
        <v>0</v>
      </c>
      <c r="G29" s="2"/>
      <c r="H29" s="14">
        <f t="shared" si="2"/>
        <v>0</v>
      </c>
      <c r="I29" s="3"/>
      <c r="J29" s="2"/>
      <c r="K29" s="3"/>
      <c r="L29" s="2"/>
      <c r="M29" s="14">
        <f t="shared" si="3"/>
        <v>0</v>
      </c>
      <c r="N29" s="14"/>
      <c r="O29" s="2"/>
      <c r="P29" s="14"/>
      <c r="Q29" s="2"/>
      <c r="R29" s="14">
        <f t="shared" si="4"/>
        <v>0</v>
      </c>
      <c r="S29" s="14">
        <v>30</v>
      </c>
      <c r="T29" s="2">
        <v>20</v>
      </c>
      <c r="U29" s="14">
        <v>30</v>
      </c>
      <c r="V29" s="2">
        <v>20</v>
      </c>
      <c r="W29" s="14">
        <f t="shared" si="5"/>
        <v>25.5</v>
      </c>
      <c r="X29" s="14">
        <v>26</v>
      </c>
      <c r="Y29" s="2">
        <v>20</v>
      </c>
      <c r="Z29" s="14">
        <v>26</v>
      </c>
      <c r="AA29" s="2">
        <v>20</v>
      </c>
      <c r="AB29" s="14">
        <f t="shared" si="6"/>
        <v>22.1</v>
      </c>
      <c r="AC29" s="3">
        <v>117</v>
      </c>
      <c r="AD29" s="2">
        <v>117</v>
      </c>
      <c r="AE29" s="3">
        <v>117</v>
      </c>
      <c r="AF29" s="2">
        <v>117</v>
      </c>
      <c r="AG29" s="14">
        <f t="shared" si="7"/>
        <v>99.45</v>
      </c>
      <c r="AH29" s="3"/>
      <c r="AI29" s="2"/>
      <c r="AJ29" s="3"/>
      <c r="AK29" s="14"/>
      <c r="AL29" s="14">
        <f t="shared" si="8"/>
        <v>0</v>
      </c>
      <c r="AM29" s="14">
        <f t="shared" si="9"/>
        <v>0</v>
      </c>
      <c r="AN29" s="2"/>
      <c r="AO29" s="14">
        <f t="shared" si="10"/>
        <v>0</v>
      </c>
      <c r="AP29" s="2"/>
      <c r="AQ29" s="14">
        <f t="shared" si="11"/>
        <v>0</v>
      </c>
      <c r="AR29" s="14">
        <f t="shared" si="12"/>
        <v>0</v>
      </c>
      <c r="AS29" s="2"/>
      <c r="AT29" s="14">
        <f t="shared" si="13"/>
        <v>0</v>
      </c>
      <c r="AU29" s="2"/>
      <c r="AV29" s="14">
        <f t="shared" si="25"/>
        <v>0</v>
      </c>
      <c r="AW29" s="14">
        <f t="shared" si="15"/>
        <v>0</v>
      </c>
      <c r="AX29" s="2"/>
      <c r="AY29" s="14">
        <f t="shared" si="16"/>
        <v>0</v>
      </c>
      <c r="AZ29" s="2"/>
      <c r="BA29" s="14">
        <f t="shared" si="17"/>
        <v>0</v>
      </c>
      <c r="BB29" s="3"/>
      <c r="BC29" s="2"/>
      <c r="BD29" s="3"/>
      <c r="BE29" s="2"/>
      <c r="BF29" s="14">
        <f t="shared" si="18"/>
        <v>0</v>
      </c>
      <c r="BG29" s="3"/>
      <c r="BH29" s="2"/>
      <c r="BI29" s="3"/>
      <c r="BJ29" s="2"/>
      <c r="BK29" s="14">
        <f t="shared" si="19"/>
        <v>0</v>
      </c>
      <c r="BL29" s="14">
        <f t="shared" si="20"/>
        <v>0</v>
      </c>
      <c r="BM29" s="2"/>
      <c r="BN29" s="14">
        <f t="shared" si="21"/>
        <v>0</v>
      </c>
      <c r="BO29" s="2"/>
      <c r="BP29" s="14">
        <f t="shared" si="22"/>
        <v>0</v>
      </c>
      <c r="BQ29" s="19">
        <f t="shared" si="23"/>
        <v>147.05000000000001</v>
      </c>
      <c r="BR29" s="19">
        <f t="shared" si="24"/>
        <v>173</v>
      </c>
    </row>
    <row r="30" spans="1:70">
      <c r="A30" s="20" t="s">
        <v>16</v>
      </c>
      <c r="B30" s="21"/>
      <c r="C30" s="21"/>
      <c r="D30" s="7">
        <f>SUM(D5:D29)</f>
        <v>39.150000000000006</v>
      </c>
      <c r="E30" s="6">
        <f>SUM(E5:E29)</f>
        <v>75</v>
      </c>
      <c r="F30" s="9">
        <f>SUM(F5:F29)</f>
        <v>10.440000000000001</v>
      </c>
      <c r="G30" s="6">
        <f>SUM(G5:G29)</f>
        <v>20</v>
      </c>
      <c r="H30" s="5">
        <f>SUM(H5:H29)</f>
        <v>37.584000000000003</v>
      </c>
      <c r="I30" s="7">
        <v>60</v>
      </c>
      <c r="J30" s="6"/>
      <c r="K30" s="9">
        <f t="shared" ref="K30:AP30" si="26">SUM(K5:K29)</f>
        <v>60</v>
      </c>
      <c r="L30" s="6">
        <f t="shared" si="26"/>
        <v>2</v>
      </c>
      <c r="M30" s="5">
        <f t="shared" si="26"/>
        <v>51</v>
      </c>
      <c r="N30" s="7">
        <f t="shared" si="26"/>
        <v>32</v>
      </c>
      <c r="O30" s="6">
        <f t="shared" si="26"/>
        <v>2</v>
      </c>
      <c r="P30" s="9">
        <f t="shared" si="26"/>
        <v>0</v>
      </c>
      <c r="Q30" s="6">
        <f t="shared" si="26"/>
        <v>0</v>
      </c>
      <c r="R30" s="5">
        <f t="shared" si="26"/>
        <v>32</v>
      </c>
      <c r="S30" s="7">
        <f t="shared" si="26"/>
        <v>55.5</v>
      </c>
      <c r="T30" s="6">
        <f t="shared" si="26"/>
        <v>37</v>
      </c>
      <c r="U30" s="9">
        <f t="shared" si="26"/>
        <v>55.5</v>
      </c>
      <c r="V30" s="6">
        <f t="shared" si="26"/>
        <v>37</v>
      </c>
      <c r="W30" s="5">
        <f t="shared" si="26"/>
        <v>47.175000000000004</v>
      </c>
      <c r="X30" s="7">
        <f t="shared" si="26"/>
        <v>71.5</v>
      </c>
      <c r="Y30" s="6">
        <f t="shared" si="26"/>
        <v>55</v>
      </c>
      <c r="Z30" s="9">
        <f t="shared" si="26"/>
        <v>71.5</v>
      </c>
      <c r="AA30" s="6">
        <f t="shared" si="26"/>
        <v>55</v>
      </c>
      <c r="AB30" s="5">
        <f t="shared" si="26"/>
        <v>60.775000000000006</v>
      </c>
      <c r="AC30" s="7">
        <f t="shared" si="26"/>
        <v>906.1</v>
      </c>
      <c r="AD30" s="6">
        <f t="shared" si="26"/>
        <v>905.5</v>
      </c>
      <c r="AE30" s="9">
        <f t="shared" si="26"/>
        <v>906.1</v>
      </c>
      <c r="AF30" s="6">
        <f t="shared" si="26"/>
        <v>905.5</v>
      </c>
      <c r="AG30" s="5">
        <f t="shared" si="26"/>
        <v>770.18500000000006</v>
      </c>
      <c r="AH30" s="7">
        <f t="shared" si="26"/>
        <v>600</v>
      </c>
      <c r="AI30" s="6">
        <f t="shared" si="26"/>
        <v>4</v>
      </c>
      <c r="AJ30" s="9">
        <f t="shared" si="26"/>
        <v>600</v>
      </c>
      <c r="AK30" s="6">
        <f t="shared" si="26"/>
        <v>4</v>
      </c>
      <c r="AL30" s="5">
        <f t="shared" si="26"/>
        <v>510</v>
      </c>
      <c r="AM30" s="13">
        <f t="shared" si="26"/>
        <v>64</v>
      </c>
      <c r="AN30" s="11">
        <f t="shared" si="26"/>
        <v>160</v>
      </c>
      <c r="AO30" s="12">
        <f t="shared" si="26"/>
        <v>64</v>
      </c>
      <c r="AP30" s="11">
        <f t="shared" si="26"/>
        <v>160</v>
      </c>
      <c r="AQ30" s="10">
        <f t="shared" ref="AQ30:BP30" si="27">SUM(AQ5:AQ29)</f>
        <v>54.4</v>
      </c>
      <c r="AR30" s="7">
        <f t="shared" si="27"/>
        <v>27.650000000000002</v>
      </c>
      <c r="AS30" s="6">
        <f t="shared" si="27"/>
        <v>35</v>
      </c>
      <c r="AT30" s="9">
        <f t="shared" si="27"/>
        <v>27.650000000000002</v>
      </c>
      <c r="AU30" s="6">
        <f t="shared" si="27"/>
        <v>35</v>
      </c>
      <c r="AV30" s="8">
        <f t="shared" si="27"/>
        <v>23.502500000000005</v>
      </c>
      <c r="AW30" s="6">
        <f t="shared" si="27"/>
        <v>21.187500000000007</v>
      </c>
      <c r="AX30" s="6">
        <f t="shared" si="27"/>
        <v>125</v>
      </c>
      <c r="AY30" s="6">
        <f t="shared" si="27"/>
        <v>0</v>
      </c>
      <c r="AZ30" s="6">
        <f t="shared" si="27"/>
        <v>0</v>
      </c>
      <c r="BA30" s="6">
        <f t="shared" si="27"/>
        <v>21.187500000000007</v>
      </c>
      <c r="BB30" s="7">
        <f t="shared" si="27"/>
        <v>353.75</v>
      </c>
      <c r="BC30" s="7">
        <f t="shared" si="27"/>
        <v>141.5</v>
      </c>
      <c r="BD30" s="7">
        <f t="shared" si="27"/>
        <v>353.75</v>
      </c>
      <c r="BE30" s="7">
        <f t="shared" si="27"/>
        <v>141.5</v>
      </c>
      <c r="BF30" s="6">
        <f t="shared" si="27"/>
        <v>300.6875</v>
      </c>
      <c r="BG30" s="6">
        <f t="shared" si="27"/>
        <v>26</v>
      </c>
      <c r="BH30" s="6">
        <f t="shared" si="27"/>
        <v>1</v>
      </c>
      <c r="BI30" s="6">
        <f t="shared" si="27"/>
        <v>26</v>
      </c>
      <c r="BJ30" s="6">
        <f t="shared" si="27"/>
        <v>1</v>
      </c>
      <c r="BK30" s="6">
        <f t="shared" si="27"/>
        <v>22.1</v>
      </c>
      <c r="BL30" s="7">
        <f t="shared" si="27"/>
        <v>149.27000000000001</v>
      </c>
      <c r="BM30" s="8">
        <f t="shared" si="27"/>
        <v>135.69999999999999</v>
      </c>
      <c r="BN30" s="7">
        <f t="shared" si="27"/>
        <v>191.07</v>
      </c>
      <c r="BO30" s="6">
        <f t="shared" si="27"/>
        <v>173.7</v>
      </c>
      <c r="BP30" s="6">
        <f t="shared" si="27"/>
        <v>120.60950000000001</v>
      </c>
      <c r="BQ30" s="5"/>
      <c r="BR30" s="5"/>
    </row>
    <row r="40" spans="29:37" ht="15">
      <c r="AC40" s="1"/>
      <c r="AH40" s="1"/>
      <c r="AK40" s="4" t="s">
        <v>18</v>
      </c>
    </row>
  </sheetData>
  <mergeCells count="59">
    <mergeCell ref="A1:BR1"/>
    <mergeCell ref="A2:A4"/>
    <mergeCell ref="B2:B4"/>
    <mergeCell ref="C2:C4"/>
    <mergeCell ref="D2:H2"/>
    <mergeCell ref="I2:M2"/>
    <mergeCell ref="N2:R2"/>
    <mergeCell ref="S2:W2"/>
    <mergeCell ref="AC2:AG2"/>
    <mergeCell ref="AH2:AL2"/>
    <mergeCell ref="AM2:AQ2"/>
    <mergeCell ref="AR2:AV2"/>
    <mergeCell ref="X2:AB2"/>
    <mergeCell ref="AW2:BA2"/>
    <mergeCell ref="BB2:BF2"/>
    <mergeCell ref="BG2:BK2"/>
    <mergeCell ref="BL2:BP2"/>
    <mergeCell ref="BQ2:BQ4"/>
    <mergeCell ref="BR2:BR4"/>
    <mergeCell ref="BN3:BO3"/>
    <mergeCell ref="BP3:BP4"/>
    <mergeCell ref="BL3:BM3"/>
    <mergeCell ref="BK3:BK4"/>
    <mergeCell ref="D3:E3"/>
    <mergeCell ref="F3:G3"/>
    <mergeCell ref="H3:H4"/>
    <mergeCell ref="I3:J3"/>
    <mergeCell ref="K3:L3"/>
    <mergeCell ref="AM3:AN3"/>
    <mergeCell ref="N3:O3"/>
    <mergeCell ref="P3:Q3"/>
    <mergeCell ref="R3:R4"/>
    <mergeCell ref="S3:T3"/>
    <mergeCell ref="U3:V3"/>
    <mergeCell ref="W3:W4"/>
    <mergeCell ref="X3:Y3"/>
    <mergeCell ref="Z3:AA3"/>
    <mergeCell ref="AB3:AB4"/>
    <mergeCell ref="AG3:AG4"/>
    <mergeCell ref="AH3:AI3"/>
    <mergeCell ref="AJ3:AK3"/>
    <mergeCell ref="M3:M4"/>
    <mergeCell ref="AL3:AL4"/>
    <mergeCell ref="A30:C30"/>
    <mergeCell ref="BD3:BE3"/>
    <mergeCell ref="BF3:BF4"/>
    <mergeCell ref="BG3:BH3"/>
    <mergeCell ref="BI3:BJ3"/>
    <mergeCell ref="AT3:AU3"/>
    <mergeCell ref="AV3:AV4"/>
    <mergeCell ref="AW3:AX3"/>
    <mergeCell ref="AY3:AZ3"/>
    <mergeCell ref="BA3:BA4"/>
    <mergeCell ref="BB3:BC3"/>
    <mergeCell ref="AO3:AP3"/>
    <mergeCell ref="AQ3:AQ4"/>
    <mergeCell ref="AC3:AD3"/>
    <mergeCell ref="AR3:AS3"/>
    <mergeCell ref="AE3:AF3"/>
  </mergeCells>
  <pageMargins left="0.39370078740157483" right="0.59055118110236227" top="0" bottom="0" header="0" footer="0"/>
  <pageSetup paperSize="9" scale="6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Энергоэффективность 2015</vt:lpstr>
      <vt:lpstr>'Энергоэффективность 2015'!Область_печати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SEBIR</dc:creator>
  <cp:lastModifiedBy>_jk_</cp:lastModifiedBy>
  <dcterms:created xsi:type="dcterms:W3CDTF">2016-03-01T06:04:47Z</dcterms:created>
  <dcterms:modified xsi:type="dcterms:W3CDTF">2016-04-07T16:56:48Z</dcterms:modified>
</cp:coreProperties>
</file>